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12"/>
  <workbookPr defaultThemeVersion="166925"/>
  <mc:AlternateContent xmlns:mc="http://schemas.openxmlformats.org/markup-compatibility/2006">
    <mc:Choice Requires="x15">
      <x15ac:absPath xmlns:x15ac="http://schemas.microsoft.com/office/spreadsheetml/2010/11/ac" url="C:\Users\SGreene\AppData\Local\Box\Box Edit\Documents\G5S+45ix5EarVaE0Qpsvew==\"/>
    </mc:Choice>
  </mc:AlternateContent>
  <xr:revisionPtr revIDLastSave="0" documentId="13_ncr:1_{09BBEA56-6E7A-4E98-A69D-E65D3D145888}" xr6:coauthVersionLast="47" xr6:coauthVersionMax="47" xr10:uidLastSave="{00000000-0000-0000-0000-000000000000}"/>
  <bookViews>
    <workbookView xWindow="12390" yWindow="2655" windowWidth="21600" windowHeight="11265" tabRatio="731" xr2:uid="{00000000-000D-0000-FFFF-FFFF00000000}"/>
  </bookViews>
  <sheets>
    <sheet name="Introduction" sheetId="4" r:id="rId1"/>
    <sheet name="Laws and Features" sheetId="1" r:id="rId2"/>
    <sheet name="Dictionary" sheetId="3" r:id="rId3"/>
  </sheets>
  <definedNames>
    <definedName name="_AMO_ContentDefinition_910637884" hidden="1">"'Partitions:13'"</definedName>
    <definedName name="_AMO_ContentDefinition_910637884.0" hidden="1">"'&lt;ContentDefinition name=""\\it172oafs-oa02\Home_B\burso300\FolderRedir\Win2008\Desktop\finalsubco_v2016.sas7bdat"" rsid=""910637884"" type=""DataSet"" format=""ReportXml"" imgfmt=""ActiveX"" created=""04/10/2017 17:02:50"" modifed=""04/10/2017 17:02'"</definedName>
    <definedName name="_AMO_ContentDefinition_910637884.1" hidden="1">"':50"" user=""Thomas R Burson"" apply=""False"" css=""C:\Program Files\SASHome\x86\SASAddinforMicrosoftOffice\5.1\Styles\AMODefault.css"" range=""__it172oafs_oa02_Home_B_burso300_FolderRedir_Win2008_Desktop_finalsubco_v2016_sas7bdat"" auto=""False"" x'"</definedName>
    <definedName name="_AMO_ContentDefinition_910637884.10" hidden="1">"';/RelativePath&amp;amp;gt;&amp;amp;#xD;&amp;amp;#xA;&amp;amp;lt;/DNA&amp;amp;gt;&amp;quot; Name=&amp;quot;\\it172oafs-oa02\Home_B\burso300\FolderRedir\Win2008\Desktop\finalsubco_v2016.sas7bdat&amp;quot; /&amp;gt;"" /&gt;_x000D_
  &lt;param n=""ExcelTableColumnCount"" v=""123"" /&gt;_x000D_
  &lt;param n=""Exce'"</definedName>
    <definedName name="_AMO_ContentDefinition_910637884.11" hidden="1">"'lTableRowCount"" v=""81701"" /&gt;_x000D_
  &lt;param n=""DataRowCount"" v=""81701"" /&gt;_x000D_
  &lt;param n=""DataColCount"" v=""123"" /&gt;_x000D_
  &lt;param n=""ObsColumn"" v=""false"" /&gt;_x000D_
  &lt;param n=""ExcelFormattingHash"" v=""-1917820902"" /&gt;_x000D_
  &lt;param n=""ExcelFormatting"" v'"</definedName>
    <definedName name="_AMO_ContentDefinition_910637884.12" hidden="1">"'=""Automatic"" /&gt;_x000D_
  &lt;ExcelXMLOptions AdjColWidths=""True"" RowOpt=""InsertCells"" ColOpt=""InsertCells"" /&gt;_x000D_
&lt;/ContentDefinition&gt;'"</definedName>
    <definedName name="_AMO_ContentDefinition_910637884.2" hidden="1">"'Time=""00:00:00.0150015"" rTime=""00:00:31.2571254"" bgnew=""False"" nFmt=""False"" grphSet=""True"" imgY=""0"" imgX=""0"" redirect=""False""&gt;_x000D_
  &lt;files /&gt;_x000D_
  &lt;parents /&gt;_x000D_
  &lt;children /&gt;_x000D_
  &lt;param n=""AMO_Version"" v=""7.1"" /&gt;_x000D_
  &lt;param n=""Display'"</definedName>
    <definedName name="_AMO_ContentDefinition_910637884.3" hidden="1">"'Name"" v=""\\it172oafs-oa02\Home_B\burso300\FolderRedir\Win2008\Desktop\finalsubco_v2016.sas7bdat"" /&gt;_x000D_
  &lt;param n=""DisplayType"" v=""Data Set"" /&gt;_x000D_
  &lt;param n=""DataSourceType"" v=""SAS DATASET"" /&gt;_x000D_
  &lt;param n=""SASFilter"" v="""" /&gt;_x000D_
  &lt;param n=""'"</definedName>
    <definedName name="_AMO_ContentDefinition_910637884.4" hidden="1">"'MoreSheetsForRows"" v=""True"" /&gt;_x000D_
  &lt;param n=""PageSize"" v=""1000000"" /&gt;_x000D_
  &lt;param n=""ShowRowNumbers"" v=""False"" /&gt;_x000D_
  &lt;param n=""ShowInfoInSheet"" v=""False"" /&gt;_x000D_
  &lt;param n=""CredKey"" v=""\\it172oafs-oa02\Home_B\burso300\FolderRedir\Win2008\D'"</definedName>
    <definedName name="_AMO_ContentDefinition_910637884.5" hidden="1">"'esktop\finalsubco_v2016.sas7bdat"" /&gt;_x000D_
  &lt;param n=""ClassName"" v=""SAS.OfficeAddin.DataViewItem"" /&gt;_x000D_
  &lt;param n=""ServerName"" v="""" /&gt;_x000D_
  &lt;param n=""DataSource"" v=""&amp;lt;SasDataSource Version=&amp;quot;4.2&amp;quot; Type=&amp;quot;SAS.Servers.Dataset&amp;quot; Fi'"</definedName>
    <definedName name="_AMO_ContentDefinition_910637884.6" hidden="1">"'lterDS=&amp;quot;&amp;amp;lt;?xml version=&amp;amp;quot;1.0&amp;amp;quot; encoding=&amp;amp;quot;utf-16&amp;amp;quot;?&amp;amp;gt;&amp;amp;lt;FilterTree&amp;amp;gt;&amp;amp;lt;TreeRoot /&amp;amp;gt;&amp;amp;lt;/FilterTree&amp;amp;gt;&amp;quot; ColSelFlg=&amp;quot;0&amp;quot; DNA=&amp;quot;&amp;amp;lt;DNA&amp;amp;gt;&amp;amp;#xD;&amp;'"</definedName>
    <definedName name="_AMO_ContentDefinition_910637884.7" hidden="1">"'amp;#xA;  &amp;amp;lt;Type&amp;amp;gt;LocalFile&amp;amp;lt;/Type&amp;amp;gt;&amp;amp;#xD;&amp;amp;#xA;  &amp;amp;lt;Name&amp;amp;gt;finalsubco_v2016.sas7bdat&amp;amp;lt;/Name&amp;amp;gt;&amp;amp;#xD;&amp;amp;#xA;  &amp;amp;lt;Version&amp;amp;gt;1&amp;amp;lt;/Version&amp;amp;gt;&amp;amp;#xD;&amp;amp;#xA;  &amp;amp;lt;Assembly '"</definedName>
    <definedName name="_AMO_ContentDefinition_910637884.8" hidden="1">"'/&amp;amp;gt;&amp;amp;#xD;&amp;amp;#xA;  &amp;amp;lt;Factory /&amp;amp;gt;&amp;amp;#xD;&amp;amp;#xA;  &amp;amp;lt;ParentName&amp;amp;gt;Desktop&amp;amp;lt;/ParentName&amp;amp;gt;&amp;amp;#xD;&amp;amp;#xA;  &amp;amp;lt;Delimiter&amp;amp;gt;\&amp;amp;lt;/Delimiter&amp;amp;gt;&amp;amp;#xD;&amp;amp;#xA;  &amp;amp;lt;FullPath&amp;amp;gt;\'"</definedName>
    <definedName name="_AMO_ContentDefinition_910637884.9" hidden="1">"'\it172oafs-oa02\Home_B\burso300\FolderRedir\Win2008\Desktop\finalsubco_v2016.sas7bdat&amp;amp;lt;/FullPath&amp;amp;gt;&amp;amp;#xD;&amp;amp;#xA;  &amp;amp;lt;RelativePath&amp;amp;gt;\\it172oafs-oa02\Home_B\burso300\FolderRedir\Win2008\Desktop\finalsubco_v2016.sas7bdat&amp;amp;lt'"</definedName>
    <definedName name="_AMO_ContentLocation_910637884__A1" hidden="1">"'Partitions:2'"</definedName>
    <definedName name="_AMO_ContentLocation_910637884__A1.0" hidden="1">"'&lt;ContentLocation path=""A1"" rsid=""910637884"" tag="""" fid=""0""&gt;_x000D_
  &lt;param n=""_NumRows"" v=""81702"" /&gt;_x000D_
  &lt;param n=""_NumCols"" v=""123"" /&gt;_x000D_
  &lt;param n=""SASDataState"" v=""none"" /&gt;_x000D_
  &lt;param n=""SASDataStart"" v=""1"" /&gt;_x000D_
  &lt;param n=""SASDa'"</definedName>
    <definedName name="_AMO_ContentLocation_910637884__A1.1" hidden="1">"'taEnd"" v=""81701"" /&gt;_x000D_
&lt;/ContentLocation&gt;'"</definedName>
    <definedName name="_AMO_SingleObject_910637884__A1" hidden="1">#REF!</definedName>
    <definedName name="_AMO_XmlVersion" hidden="1">"'1'"</definedName>
    <definedName name="_xlnm._FilterDatabase" localSheetId="1" hidden="1">'Laws and Features'!$A$1:$AJ$101</definedName>
    <definedName name="_Hlk54168408" localSheetId="0">Introduction!$A$5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 i="1" l="1"/>
  <c r="AF2" i="1"/>
  <c r="AI2" i="1" s="1"/>
  <c r="AG2" i="1"/>
  <c r="AH2" i="1"/>
  <c r="AE3" i="1"/>
  <c r="AF3" i="1"/>
  <c r="AI3" i="1" s="1"/>
  <c r="AG3" i="1"/>
  <c r="AH3" i="1"/>
  <c r="AE4" i="1"/>
  <c r="AF4" i="1"/>
  <c r="AI4" i="1" s="1"/>
  <c r="AG4" i="1"/>
  <c r="AH4" i="1"/>
  <c r="AE5" i="1"/>
  <c r="AF5" i="1"/>
  <c r="AG5" i="1"/>
  <c r="AH5" i="1"/>
  <c r="AI5" i="1"/>
  <c r="AE6" i="1"/>
  <c r="AF6" i="1"/>
  <c r="AI6" i="1" s="1"/>
  <c r="AG6" i="1"/>
  <c r="AH6" i="1"/>
  <c r="AE7" i="1"/>
  <c r="AF7" i="1"/>
  <c r="AI7" i="1" s="1"/>
  <c r="AG7" i="1"/>
  <c r="AH7" i="1"/>
  <c r="AE8" i="1"/>
  <c r="AF8" i="1"/>
  <c r="AI8" i="1" s="1"/>
  <c r="AG8" i="1"/>
  <c r="AH8" i="1"/>
  <c r="AE9" i="1"/>
  <c r="AF9" i="1"/>
  <c r="AG9" i="1"/>
  <c r="AH9" i="1"/>
  <c r="AI9" i="1"/>
  <c r="AE10" i="1"/>
  <c r="AF10" i="1"/>
  <c r="AI10" i="1" s="1"/>
  <c r="AG10" i="1"/>
  <c r="AH10" i="1"/>
  <c r="AE11" i="1"/>
  <c r="AF11" i="1"/>
  <c r="AI11" i="1" s="1"/>
  <c r="AG11" i="1"/>
  <c r="AH11" i="1"/>
  <c r="AE12" i="1"/>
  <c r="AF12" i="1"/>
  <c r="AI12" i="1" s="1"/>
  <c r="AG12" i="1"/>
  <c r="AH12" i="1"/>
  <c r="AE13" i="1"/>
  <c r="AI13" i="1" s="1"/>
  <c r="AF13" i="1"/>
  <c r="AG13" i="1"/>
  <c r="AH13" i="1"/>
  <c r="AE14" i="1"/>
  <c r="AF14" i="1"/>
  <c r="AI14" i="1" s="1"/>
  <c r="AG14" i="1"/>
  <c r="AH14" i="1"/>
  <c r="AE15" i="1"/>
  <c r="AF15" i="1"/>
  <c r="AI15" i="1" s="1"/>
  <c r="AG15" i="1"/>
  <c r="AH15" i="1"/>
  <c r="AE16" i="1"/>
  <c r="AF16" i="1"/>
  <c r="AI16" i="1" s="1"/>
  <c r="AG16" i="1"/>
  <c r="AH16" i="1"/>
  <c r="AE17" i="1"/>
  <c r="AI17" i="1" s="1"/>
  <c r="AF17" i="1"/>
  <c r="AG17" i="1"/>
  <c r="AH17" i="1"/>
  <c r="AE18" i="1"/>
  <c r="AF18" i="1"/>
  <c r="AI18" i="1" s="1"/>
  <c r="AG18" i="1"/>
  <c r="AH18" i="1"/>
  <c r="AE19" i="1"/>
  <c r="AF19" i="1"/>
  <c r="AG19" i="1"/>
  <c r="AI19" i="1" s="1"/>
  <c r="AH19" i="1"/>
  <c r="AE20" i="1"/>
  <c r="AF20" i="1"/>
  <c r="AI20" i="1" s="1"/>
  <c r="AG20" i="1"/>
  <c r="AH20" i="1"/>
  <c r="AE21" i="1"/>
  <c r="AF21" i="1"/>
  <c r="AG21" i="1"/>
  <c r="AH21" i="1"/>
  <c r="AI21" i="1"/>
  <c r="AE22" i="1"/>
  <c r="AF22" i="1"/>
  <c r="AI22" i="1" s="1"/>
  <c r="AG22" i="1"/>
  <c r="AH22" i="1"/>
  <c r="AE23" i="1"/>
  <c r="AF23" i="1"/>
  <c r="AG23" i="1"/>
  <c r="AI23" i="1" s="1"/>
  <c r="AH23" i="1"/>
  <c r="AE24" i="1"/>
  <c r="AF24" i="1"/>
  <c r="AI24" i="1" s="1"/>
  <c r="AG24" i="1"/>
  <c r="AH24" i="1"/>
  <c r="AE25" i="1"/>
  <c r="AF25" i="1"/>
  <c r="AG25" i="1"/>
  <c r="AH25" i="1"/>
  <c r="AI25" i="1"/>
  <c r="AE26" i="1"/>
  <c r="AF26" i="1"/>
  <c r="AI26" i="1" s="1"/>
  <c r="AG26" i="1"/>
  <c r="AH26" i="1"/>
  <c r="AE27" i="1"/>
  <c r="AF27" i="1"/>
  <c r="AG27" i="1"/>
  <c r="AI27" i="1" s="1"/>
  <c r="AH27" i="1"/>
  <c r="AE28" i="1"/>
  <c r="AF28" i="1"/>
  <c r="AI28" i="1" s="1"/>
  <c r="AG28" i="1"/>
  <c r="AH28" i="1"/>
  <c r="AE29" i="1"/>
  <c r="AF29" i="1"/>
  <c r="AG29" i="1"/>
  <c r="AH29" i="1"/>
  <c r="AI29" i="1"/>
  <c r="AE30" i="1"/>
  <c r="AF30" i="1"/>
  <c r="AI30" i="1" s="1"/>
  <c r="AG30" i="1"/>
  <c r="AH30" i="1"/>
  <c r="AE31" i="1"/>
  <c r="AF31" i="1"/>
  <c r="AG31" i="1"/>
  <c r="AI31" i="1" s="1"/>
  <c r="AH31" i="1"/>
  <c r="AE32" i="1"/>
  <c r="AF32" i="1"/>
  <c r="AI32" i="1" s="1"/>
  <c r="AG32" i="1"/>
  <c r="AH32" i="1"/>
  <c r="AE33" i="1"/>
  <c r="AF33" i="1"/>
  <c r="AG33" i="1"/>
  <c r="AH33" i="1"/>
  <c r="AI33" i="1"/>
  <c r="AE34" i="1"/>
  <c r="AF34" i="1"/>
  <c r="AI34" i="1" s="1"/>
  <c r="AG34" i="1"/>
  <c r="AH34" i="1"/>
  <c r="AE35" i="1"/>
  <c r="AF35" i="1"/>
  <c r="AG35" i="1"/>
  <c r="AI35" i="1" s="1"/>
  <c r="AH35" i="1"/>
  <c r="AE36" i="1"/>
  <c r="AF36" i="1"/>
  <c r="AI36" i="1" s="1"/>
  <c r="AG36" i="1"/>
  <c r="AH36" i="1"/>
  <c r="AE37" i="1"/>
  <c r="AF37" i="1"/>
  <c r="AG37" i="1"/>
  <c r="AH37" i="1"/>
  <c r="AI37" i="1"/>
  <c r="AE38" i="1"/>
  <c r="AF38" i="1"/>
  <c r="AI38" i="1" s="1"/>
  <c r="AG38" i="1"/>
  <c r="AH38" i="1"/>
  <c r="AE39" i="1"/>
  <c r="AF39" i="1"/>
  <c r="AG39" i="1"/>
  <c r="AI39" i="1" s="1"/>
  <c r="AH39" i="1"/>
  <c r="AE40" i="1"/>
  <c r="AF40" i="1"/>
  <c r="AI40" i="1" s="1"/>
  <c r="AG40" i="1"/>
  <c r="AH40" i="1"/>
  <c r="AE41" i="1"/>
  <c r="AF41" i="1"/>
  <c r="AG41" i="1"/>
  <c r="AH41" i="1"/>
  <c r="AI41" i="1"/>
  <c r="AE42" i="1"/>
  <c r="AF42" i="1"/>
  <c r="AI42" i="1" s="1"/>
  <c r="AG42" i="1"/>
  <c r="AH42" i="1"/>
  <c r="AE43" i="1"/>
  <c r="AF43" i="1"/>
  <c r="AG43" i="1"/>
  <c r="AI43" i="1" s="1"/>
  <c r="AH43" i="1"/>
  <c r="AE44" i="1"/>
  <c r="AF44" i="1"/>
  <c r="AI44" i="1" s="1"/>
  <c r="AG44" i="1"/>
  <c r="AH44" i="1"/>
  <c r="AE45" i="1"/>
  <c r="AF45" i="1"/>
  <c r="AG45" i="1"/>
  <c r="AH45" i="1"/>
  <c r="AI45" i="1"/>
  <c r="AE46" i="1"/>
  <c r="AF46" i="1"/>
  <c r="AI46" i="1" s="1"/>
  <c r="AG46" i="1"/>
  <c r="AH46" i="1"/>
  <c r="AE47" i="1"/>
  <c r="AF47" i="1"/>
  <c r="AG47" i="1"/>
  <c r="AI47" i="1" s="1"/>
  <c r="AH47" i="1"/>
  <c r="AE48" i="1"/>
  <c r="AF48" i="1"/>
  <c r="AI48" i="1" s="1"/>
  <c r="AG48" i="1"/>
  <c r="AH48" i="1"/>
  <c r="AE49" i="1"/>
  <c r="AF49" i="1"/>
  <c r="AG49" i="1"/>
  <c r="AH49" i="1"/>
  <c r="AI49" i="1"/>
  <c r="AE50" i="1"/>
  <c r="AF50" i="1"/>
  <c r="AI50" i="1" s="1"/>
  <c r="AG50" i="1"/>
  <c r="AH50" i="1"/>
  <c r="AE51" i="1"/>
  <c r="AF51" i="1"/>
  <c r="AG51" i="1"/>
  <c r="AI51" i="1" s="1"/>
  <c r="AH51" i="1"/>
  <c r="AE52" i="1"/>
  <c r="AF52" i="1"/>
  <c r="AI52" i="1" s="1"/>
  <c r="AG52" i="1"/>
  <c r="AH52" i="1"/>
  <c r="AE53" i="1"/>
  <c r="AF53" i="1"/>
  <c r="AG53" i="1"/>
  <c r="AH53" i="1"/>
  <c r="AI53" i="1"/>
  <c r="AE54" i="1"/>
  <c r="AF54" i="1"/>
  <c r="AI54" i="1" s="1"/>
  <c r="AG54" i="1"/>
  <c r="AH54" i="1"/>
  <c r="AE55" i="1"/>
  <c r="AF55" i="1"/>
  <c r="AG55" i="1"/>
  <c r="AI55" i="1" s="1"/>
  <c r="AH55" i="1"/>
  <c r="AE56" i="1"/>
  <c r="AF56" i="1"/>
  <c r="AI56" i="1" s="1"/>
  <c r="AG56" i="1"/>
  <c r="AH56" i="1"/>
  <c r="AE57" i="1"/>
  <c r="AF57" i="1"/>
  <c r="AG57" i="1"/>
  <c r="AH57" i="1"/>
  <c r="AI57" i="1"/>
  <c r="AE58" i="1"/>
  <c r="AF58" i="1"/>
  <c r="AI58" i="1" s="1"/>
  <c r="AG58" i="1"/>
  <c r="AH58" i="1"/>
  <c r="AE59" i="1"/>
  <c r="AF59" i="1"/>
  <c r="AG59" i="1"/>
  <c r="AI59" i="1" s="1"/>
  <c r="AH59" i="1"/>
  <c r="AE60" i="1"/>
  <c r="AF60" i="1"/>
  <c r="AI60" i="1" s="1"/>
  <c r="AG60" i="1"/>
  <c r="AH60" i="1"/>
  <c r="AE61" i="1"/>
  <c r="AF61" i="1"/>
  <c r="AG61" i="1"/>
  <c r="AH61" i="1"/>
  <c r="AI61" i="1"/>
  <c r="AE62" i="1"/>
  <c r="AF62" i="1"/>
  <c r="AI62" i="1" s="1"/>
  <c r="AG62" i="1"/>
  <c r="AH62" i="1"/>
  <c r="AE63" i="1"/>
  <c r="AF63" i="1"/>
  <c r="AG63" i="1"/>
  <c r="AI63" i="1" s="1"/>
  <c r="AH63" i="1"/>
  <c r="AE64" i="1"/>
  <c r="AF64" i="1"/>
  <c r="AI64" i="1" s="1"/>
  <c r="AG64" i="1"/>
  <c r="AH64" i="1"/>
  <c r="AE65" i="1"/>
  <c r="AF65" i="1"/>
  <c r="AG65" i="1"/>
  <c r="AH65" i="1"/>
  <c r="AI65" i="1"/>
  <c r="AE66" i="1"/>
  <c r="AF66" i="1"/>
  <c r="AI66" i="1" s="1"/>
  <c r="AG66" i="1"/>
  <c r="AH66" i="1"/>
  <c r="AE67" i="1"/>
  <c r="AF67" i="1"/>
  <c r="AG67" i="1"/>
  <c r="AI67" i="1" s="1"/>
  <c r="AH67" i="1"/>
  <c r="AE68" i="1"/>
  <c r="AF68" i="1"/>
  <c r="AI68" i="1" s="1"/>
  <c r="AG68" i="1"/>
  <c r="AH68" i="1"/>
  <c r="AE69" i="1"/>
  <c r="AF69" i="1"/>
  <c r="AG69" i="1"/>
  <c r="AH69" i="1"/>
  <c r="AI69" i="1"/>
  <c r="AE70" i="1"/>
  <c r="AF70" i="1"/>
  <c r="AI70" i="1" s="1"/>
  <c r="AG70" i="1"/>
  <c r="AH70" i="1"/>
  <c r="AE71" i="1"/>
  <c r="AF71" i="1"/>
  <c r="AG71" i="1"/>
  <c r="AI71" i="1" s="1"/>
  <c r="AH71" i="1"/>
  <c r="AE72" i="1"/>
  <c r="AF72" i="1"/>
  <c r="AI72" i="1" s="1"/>
  <c r="AG72" i="1"/>
  <c r="AH72" i="1"/>
  <c r="AE73" i="1"/>
  <c r="AF73" i="1"/>
  <c r="AG73" i="1"/>
  <c r="AH73" i="1"/>
  <c r="AI73" i="1"/>
  <c r="AE74" i="1"/>
  <c r="AF74" i="1"/>
  <c r="AI74" i="1" s="1"/>
  <c r="AG74" i="1"/>
  <c r="AH74" i="1"/>
  <c r="AE75" i="1"/>
  <c r="AF75" i="1"/>
  <c r="AG75" i="1"/>
  <c r="AI75" i="1" s="1"/>
  <c r="AH75" i="1"/>
  <c r="AE76" i="1"/>
  <c r="AF76" i="1"/>
  <c r="AI76" i="1" s="1"/>
  <c r="AG76" i="1"/>
  <c r="AH76" i="1"/>
  <c r="AE77" i="1"/>
  <c r="AF77" i="1"/>
  <c r="AG77" i="1"/>
  <c r="AH77" i="1"/>
  <c r="AI77" i="1"/>
  <c r="AE78" i="1"/>
  <c r="AF78" i="1"/>
  <c r="AI78" i="1" s="1"/>
  <c r="AG78" i="1"/>
  <c r="AH78" i="1"/>
  <c r="AE79" i="1"/>
  <c r="AF79" i="1"/>
  <c r="AG79" i="1"/>
  <c r="AI79" i="1" s="1"/>
  <c r="AH79" i="1"/>
  <c r="AE80" i="1"/>
  <c r="AF80" i="1"/>
  <c r="AI80" i="1" s="1"/>
  <c r="AG80" i="1"/>
  <c r="AH80" i="1"/>
  <c r="AE81" i="1"/>
  <c r="AF81" i="1"/>
  <c r="AG81" i="1"/>
  <c r="AH81" i="1"/>
  <c r="AI81" i="1"/>
  <c r="AE82" i="1"/>
  <c r="AF82" i="1"/>
  <c r="AI82" i="1" s="1"/>
  <c r="AG82" i="1"/>
  <c r="AH82" i="1"/>
  <c r="AE83" i="1"/>
  <c r="AF83" i="1"/>
  <c r="AG83" i="1"/>
  <c r="AI83" i="1" s="1"/>
  <c r="AH83" i="1"/>
  <c r="AE84" i="1"/>
  <c r="AF84" i="1"/>
  <c r="AI84" i="1" s="1"/>
  <c r="AG84" i="1"/>
  <c r="AH84" i="1"/>
  <c r="AE85" i="1"/>
  <c r="AF85" i="1"/>
  <c r="AG85" i="1"/>
  <c r="AH85" i="1"/>
  <c r="AI85" i="1"/>
  <c r="AE86" i="1"/>
  <c r="AF86" i="1"/>
  <c r="AI86" i="1" s="1"/>
  <c r="AG86" i="1"/>
  <c r="AH86" i="1"/>
  <c r="AE87" i="1"/>
  <c r="AI87" i="1" s="1"/>
  <c r="AF87" i="1"/>
  <c r="AG87" i="1"/>
  <c r="AH87" i="1"/>
  <c r="AE88" i="1"/>
  <c r="AF88" i="1"/>
  <c r="AI88" i="1" s="1"/>
  <c r="AG88" i="1"/>
  <c r="AH88" i="1"/>
  <c r="AE89" i="1"/>
  <c r="AF89" i="1"/>
  <c r="AI89" i="1" s="1"/>
  <c r="AG89" i="1"/>
  <c r="AH89" i="1"/>
  <c r="AE90" i="1"/>
  <c r="AF90" i="1"/>
  <c r="AI90" i="1" s="1"/>
  <c r="AG90" i="1"/>
  <c r="AH90" i="1"/>
  <c r="AE91" i="1"/>
  <c r="AF91" i="1"/>
  <c r="AG91" i="1"/>
  <c r="AH91" i="1"/>
  <c r="AI91" i="1"/>
  <c r="AE92" i="1"/>
  <c r="AF92" i="1"/>
  <c r="AI92" i="1" s="1"/>
  <c r="AG92" i="1"/>
  <c r="AH92" i="1"/>
  <c r="AE93" i="1"/>
  <c r="AF93" i="1"/>
  <c r="AI93" i="1" s="1"/>
  <c r="AG93" i="1"/>
  <c r="AH93" i="1"/>
  <c r="AE94" i="1"/>
  <c r="AF94" i="1"/>
  <c r="AI94" i="1" s="1"/>
  <c r="AG94" i="1"/>
  <c r="AH94" i="1"/>
  <c r="AE95" i="1"/>
  <c r="AF95" i="1"/>
  <c r="AG95" i="1"/>
  <c r="AH95" i="1"/>
  <c r="AI95" i="1"/>
  <c r="AE96" i="1"/>
  <c r="AF96" i="1"/>
  <c r="AI96" i="1" s="1"/>
  <c r="AG96" i="1"/>
  <c r="AH96" i="1"/>
  <c r="AE97" i="1"/>
  <c r="AF97" i="1"/>
  <c r="AI97" i="1" s="1"/>
  <c r="AG97" i="1"/>
  <c r="AH97" i="1"/>
  <c r="AE98" i="1"/>
  <c r="AI98" i="1" s="1"/>
  <c r="AF98" i="1"/>
  <c r="AG98" i="1"/>
  <c r="AH98" i="1"/>
  <c r="AE99" i="1"/>
  <c r="AI99" i="1" s="1"/>
  <c r="AF99" i="1"/>
  <c r="AG99" i="1"/>
  <c r="AH99" i="1"/>
  <c r="AE100" i="1"/>
  <c r="AF100" i="1"/>
  <c r="AI100" i="1" s="1"/>
  <c r="AG100" i="1"/>
  <c r="AH100" i="1"/>
  <c r="AE101" i="1"/>
  <c r="AF101" i="1"/>
  <c r="AI101" i="1" s="1"/>
  <c r="AG101" i="1"/>
  <c r="AH101" i="1"/>
  <c r="AI115" i="1" l="1"/>
  <c r="AG103" i="1"/>
  <c r="AG104" i="1"/>
  <c r="AG105" i="1"/>
  <c r="AG106" i="1"/>
  <c r="AG107" i="1"/>
  <c r="AG108" i="1"/>
  <c r="AG109" i="1"/>
  <c r="AG110" i="1"/>
  <c r="AG111" i="1"/>
  <c r="AG112" i="1"/>
  <c r="AG113" i="1"/>
  <c r="AG114" i="1"/>
  <c r="AG115" i="1"/>
  <c r="AG116" i="1"/>
  <c r="AG117" i="1"/>
  <c r="AG102" i="1"/>
  <c r="AE103" i="1"/>
  <c r="AF103" i="1"/>
  <c r="AH103" i="1"/>
  <c r="AE104" i="1"/>
  <c r="AF104" i="1"/>
  <c r="AI104" i="1" s="1"/>
  <c r="AH104" i="1"/>
  <c r="AE105" i="1"/>
  <c r="AF105" i="1"/>
  <c r="AI105" i="1" s="1"/>
  <c r="AH105" i="1"/>
  <c r="AE106" i="1"/>
  <c r="AF106" i="1"/>
  <c r="AI106" i="1" s="1"/>
  <c r="AH106" i="1"/>
  <c r="AE107" i="1"/>
  <c r="AF107" i="1"/>
  <c r="AI107" i="1" s="1"/>
  <c r="AH107" i="1"/>
  <c r="AE108" i="1"/>
  <c r="AF108" i="1"/>
  <c r="AI108" i="1" s="1"/>
  <c r="AH108" i="1"/>
  <c r="AE109" i="1"/>
  <c r="AF109" i="1"/>
  <c r="AI109" i="1" s="1"/>
  <c r="AH109" i="1"/>
  <c r="AE110" i="1"/>
  <c r="AF110" i="1"/>
  <c r="AI110" i="1" s="1"/>
  <c r="AH110" i="1"/>
  <c r="AE111" i="1"/>
  <c r="AF111" i="1"/>
  <c r="AI111" i="1" s="1"/>
  <c r="AH111" i="1"/>
  <c r="AE112" i="1"/>
  <c r="AF112" i="1"/>
  <c r="AI112" i="1" s="1"/>
  <c r="AH112" i="1"/>
  <c r="AE113" i="1"/>
  <c r="AF113" i="1"/>
  <c r="AI113" i="1" s="1"/>
  <c r="AH113" i="1"/>
  <c r="AE114" i="1"/>
  <c r="AF114" i="1"/>
  <c r="AI114" i="1" s="1"/>
  <c r="AH114" i="1"/>
  <c r="AE115" i="1"/>
  <c r="AF115" i="1"/>
  <c r="AH115" i="1"/>
  <c r="AE116" i="1"/>
  <c r="AF116" i="1"/>
  <c r="AI116" i="1" s="1"/>
  <c r="AH116" i="1"/>
  <c r="AE117" i="1"/>
  <c r="AF117" i="1"/>
  <c r="AI117" i="1" s="1"/>
  <c r="AH117" i="1"/>
  <c r="AH102" i="1"/>
  <c r="AF102" i="1"/>
  <c r="AE102" i="1"/>
  <c r="AI103" i="1" l="1"/>
  <c r="AI102" i="1"/>
</calcChain>
</file>

<file path=xl/sharedStrings.xml><?xml version="1.0" encoding="utf-8"?>
<sst xmlns="http://schemas.openxmlformats.org/spreadsheetml/2006/main" count="2211" uniqueCount="359">
  <si>
    <t>State and Local Voucher Protection Laws</t>
  </si>
  <si>
    <t>Version 2.0. July 21, 2021.</t>
  </si>
  <si>
    <t>The federal Housing Choice Voucher program is the nation’s largest rental housing assistance program, helping more than 2 million households afford housing every year. Renters with vouchers often face discrimination from landlords, which can severely limit their housing options. Recognizing the prevalence and harms of discrimination against voucher holders, some state and local governments have adopted laws that prohibit landlords from denying rental applicants based on their use of a voucher.
This dataset includes 16 state laws and 100 city and county laws that prevent landlords from discriminating against voucher holders and were passed between 1971 and April 2021. The dataset includes details on these laws, including the year of adoption, repeals or substantive amendments, and key features of laws that may influence their effectiveness. The dataset also provides scores that estimate the relative strength and weaknesses of the laws based on these features. To build the dataset, Urban Institute researchers worked closely with the Poverty &amp; Race Research Action Council, which tracks state and local laws that bar source-of-income discrimination.
For more information on the dataset, including how we identified and coded the features and constructed the strength score, please refer to the brief “State and Local Voucher Protection Laws: Introducing a New Legal Dataset.” In the brief, we also share findings from an analysis that uses the dataset to explore trends in state and local voucher protection laws, including who they cover and how their features and strength have changed over time.</t>
  </si>
  <si>
    <t xml:space="preserve">Citation: </t>
  </si>
  <si>
    <t xml:space="preserve">Urban Institute. 2021. State and Local Voucher Protection Laws v2. Accessible from https://datacatalog.urban.org/dataset/state-and-local-voucher-protection. </t>
  </si>
  <si>
    <t xml:space="preserve">Copyright © July 2021. Urban Institute. Permission is granted for reproduction of this file, with attribution to the Urban Institute. </t>
  </si>
  <si>
    <t>State_local</t>
  </si>
  <si>
    <t>Jurisdiction</t>
  </si>
  <si>
    <t>State</t>
  </si>
  <si>
    <t>Type</t>
  </si>
  <si>
    <t>Adopted</t>
  </si>
  <si>
    <t>Effective</t>
  </si>
  <si>
    <t>Repeal_date</t>
  </si>
  <si>
    <t>Repeal_type</t>
  </si>
  <si>
    <t>Repeal_citation</t>
  </si>
  <si>
    <t>HCV</t>
  </si>
  <si>
    <t>Action1_admincomplain</t>
  </si>
  <si>
    <t>Action2_privaterightofaction</t>
  </si>
  <si>
    <t>Relief1_injunctive</t>
  </si>
  <si>
    <t>Relief2_civilpenalties</t>
  </si>
  <si>
    <t>Relief3_civildamages</t>
  </si>
  <si>
    <t>Relief4_attorneysfee</t>
  </si>
  <si>
    <t>Relief5_criminalpenalties</t>
  </si>
  <si>
    <t>Relief6_unknownunspecified</t>
  </si>
  <si>
    <t>LLT_loophole</t>
  </si>
  <si>
    <t>LLT1_applicantbackground</t>
  </si>
  <si>
    <t>LLT2_goodfaithbusinessdecision</t>
  </si>
  <si>
    <t>LLT3_minincome</t>
  </si>
  <si>
    <t>Exemptions</t>
  </si>
  <si>
    <t>Exemption1_owneroccupied</t>
  </si>
  <si>
    <t>Exemption2_propertysize</t>
  </si>
  <si>
    <t>Exemption4_religiousnonprofit</t>
  </si>
  <si>
    <t>LLmitigationfund</t>
  </si>
  <si>
    <t>Taxabatementhcv</t>
  </si>
  <si>
    <t>Enforcementagency</t>
  </si>
  <si>
    <t>Enforcementagency_name</t>
  </si>
  <si>
    <t>Score_explicitness</t>
  </si>
  <si>
    <t>Score_enforcement</t>
  </si>
  <si>
    <t>Score_exemptions</t>
  </si>
  <si>
    <t>Score_incentives</t>
  </si>
  <si>
    <t>Score_overall</t>
  </si>
  <si>
    <t>Notes</t>
  </si>
  <si>
    <t>Massachusetts</t>
  </si>
  <si>
    <t>Initial</t>
  </si>
  <si>
    <t>Included</t>
  </si>
  <si>
    <t>Admin complain</t>
  </si>
  <si>
    <t>Unlimited private right of action</t>
  </si>
  <si>
    <t>Yes</t>
  </si>
  <si>
    <t>No</t>
  </si>
  <si>
    <t xml:space="preserve">Human Rights Commission or Massachusetts Commission Against Discrimination </t>
  </si>
  <si>
    <t>Maine</t>
  </si>
  <si>
    <t xml:space="preserve">Maine Human Rights Commission </t>
  </si>
  <si>
    <t>City</t>
  </si>
  <si>
    <t>Madison</t>
  </si>
  <si>
    <t>Wisconsin</t>
  </si>
  <si>
    <t>Equal Opportunities Commission</t>
  </si>
  <si>
    <t>Madison's law specifically prohibits the use of a minimum income loophole for landlords</t>
  </si>
  <si>
    <t>Ann Arbor</t>
  </si>
  <si>
    <t>Michigan</t>
  </si>
  <si>
    <t>Unspecified</t>
  </si>
  <si>
    <t>Ann Arbor Human Rights Commission</t>
  </si>
  <si>
    <t>West Seneca</t>
  </si>
  <si>
    <t>New York</t>
  </si>
  <si>
    <t xml:space="preserve">Town of West Seneca </t>
  </si>
  <si>
    <t>Boston</t>
  </si>
  <si>
    <t>Boston Fair Housing Commission</t>
  </si>
  <si>
    <t>Cincinnati</t>
  </si>
  <si>
    <t>Ohio</t>
  </si>
  <si>
    <t>Philadelphia</t>
  </si>
  <si>
    <t>Pennsylvania</t>
  </si>
  <si>
    <t>Limited private right of action</t>
  </si>
  <si>
    <t>Philadelphia Commission on Human Relations</t>
  </si>
  <si>
    <t>Olympia</t>
  </si>
  <si>
    <t>Washington</t>
  </si>
  <si>
    <t>Unknown or unspecified</t>
  </si>
  <si>
    <t>Washington State Human Rights Commission</t>
  </si>
  <si>
    <t>Additional loophole: The ordinance does not cover owners or lessees who do not use an agency and do not specifically ask about use of rental vouchers on their applications.</t>
  </si>
  <si>
    <t>New Jersey</t>
  </si>
  <si>
    <t>New Jersey Division of Civil Rights</t>
  </si>
  <si>
    <t>North Dakota</t>
  </si>
  <si>
    <t>Department of Labor and Human Rights</t>
  </si>
  <si>
    <t>Oklahoma</t>
  </si>
  <si>
    <t>Office of Civil Rights Enforcement</t>
  </si>
  <si>
    <t>Lansing</t>
  </si>
  <si>
    <t>Lansing Human Relations and Community Services</t>
  </si>
  <si>
    <t>Vermont</t>
  </si>
  <si>
    <t>Human Rights Commission</t>
  </si>
  <si>
    <t>County</t>
  </si>
  <si>
    <t>Dane</t>
  </si>
  <si>
    <t>Chicago</t>
  </si>
  <si>
    <t>Illinois</t>
  </si>
  <si>
    <t>Chicago Commission on Human Relations</t>
  </si>
  <si>
    <t>Connecticut</t>
  </si>
  <si>
    <t>Commission on Human Rights and Opportunities</t>
  </si>
  <si>
    <t>Seattle</t>
  </si>
  <si>
    <t>Seattle Office for Civil Rights</t>
  </si>
  <si>
    <t>Bellevue</t>
  </si>
  <si>
    <t>Compliance officer appointed by the city manager</t>
  </si>
  <si>
    <t>Montgomery</t>
  </si>
  <si>
    <t>Maryland</t>
  </si>
  <si>
    <t>Montgomery County Commission on Human Rights</t>
  </si>
  <si>
    <t>Howard</t>
  </si>
  <si>
    <t>Howard County Human Rights Commission</t>
  </si>
  <si>
    <t>Cambridge</t>
  </si>
  <si>
    <t>Cambridge Human Rights Commission</t>
  </si>
  <si>
    <t>Quincy</t>
  </si>
  <si>
    <t xml:space="preserve">Quincy Human Rights Commission </t>
  </si>
  <si>
    <t>Borough of State College</t>
  </si>
  <si>
    <t>The Municipality</t>
  </si>
  <si>
    <t>Utah</t>
  </si>
  <si>
    <t>Division of Antidiscrimination and Labor</t>
  </si>
  <si>
    <t>Revere</t>
  </si>
  <si>
    <t>Revere Human Rights Commission</t>
  </si>
  <si>
    <t>Urbana</t>
  </si>
  <si>
    <t>City of Urbana Human Relations Commission</t>
  </si>
  <si>
    <t>San Francisco</t>
  </si>
  <si>
    <t>California</t>
  </si>
  <si>
    <t>Wilmington</t>
  </si>
  <si>
    <t>Delaware</t>
  </si>
  <si>
    <t>Division of Human Relations</t>
  </si>
  <si>
    <t>Minimum income loophole inability to pay defined at 40% of tenant income</t>
  </si>
  <si>
    <t>Corte Madera</t>
  </si>
  <si>
    <t>East Palo Alto</t>
  </si>
  <si>
    <t>Naperville</t>
  </si>
  <si>
    <t>Housing Advisory Commission</t>
  </si>
  <si>
    <t>Naperville's law creates a loopholes based on how the HCV program is administered, allowing landlords to rent a unit to other prospective tenants if it doesn't pass inspection or rent to someone else while they wait for action from the Housing Authority: "(2) nothing in this Chapter shall require or prevent any person whose property, upon inspection by the Housing Authority, fails to meet federal housing quality standards in connection with the federal Housing Choice Voucher program to lease or rent a unit to a prospective tenant who is relying on such subsidy, payment assistance contribution or voucher for payment of part or all of the rent for such unit; (3) in addition, in such time as a landlord is waiting for an inspection or other agency response relative to a Housing Choice Voucher participant's application for rental of the landlord's housing unit, this Chapter shall notprohibit such landlord from choosing to rent such unit to another applicant who may or may not be a Housing Choice Voucher participant.”</t>
  </si>
  <si>
    <t>Marion</t>
  </si>
  <si>
    <t>Iowa</t>
  </si>
  <si>
    <t>Marion Civil Rights Commission</t>
  </si>
  <si>
    <t>Grand Rapids</t>
  </si>
  <si>
    <t>Frederick</t>
  </si>
  <si>
    <t xml:space="preserve">Frederick Fair Housing Commission </t>
  </si>
  <si>
    <t>East Lansing</t>
  </si>
  <si>
    <t>East Lansing Human Relations Commission</t>
  </si>
  <si>
    <t>Holland</t>
  </si>
  <si>
    <t>The Human Relations Commission of the City</t>
  </si>
  <si>
    <t>Memphis</t>
  </si>
  <si>
    <t>Tennessee</t>
  </si>
  <si>
    <t xml:space="preserve">Division of Housing and Community Development </t>
  </si>
  <si>
    <t>Mill Valley</t>
  </si>
  <si>
    <t>District of Columbia</t>
  </si>
  <si>
    <t>Commission on Human Rights</t>
  </si>
  <si>
    <t>Hamburg</t>
  </si>
  <si>
    <t>Director of Community Development Office</t>
  </si>
  <si>
    <t>Buffalo</t>
  </si>
  <si>
    <t>Fair Housing Officer</t>
  </si>
  <si>
    <t>Nassau</t>
  </si>
  <si>
    <t>Nassau County Human Rights Commission</t>
  </si>
  <si>
    <t>King</t>
  </si>
  <si>
    <t>Office of Civil Rights</t>
  </si>
  <si>
    <t>New York Commission on Human Rights</t>
  </si>
  <si>
    <t>Miami-Dade</t>
  </si>
  <si>
    <t>Florida</t>
  </si>
  <si>
    <t>Harwood Heights</t>
  </si>
  <si>
    <t>Village of Harwood Heights Board of Trustees</t>
  </si>
  <si>
    <t>Annapolis</t>
  </si>
  <si>
    <t xml:space="preserve">Annapolis Human Relations Commission </t>
  </si>
  <si>
    <t>Frederick County Human Relations Commission</t>
  </si>
  <si>
    <t>Wickliffe</t>
  </si>
  <si>
    <t>Director of Public Safety</t>
  </si>
  <si>
    <t>Tumwater</t>
  </si>
  <si>
    <t>Linndale</t>
  </si>
  <si>
    <t>Linndale Officer of Fair Housing</t>
  </si>
  <si>
    <t>University Heights</t>
  </si>
  <si>
    <t>Fair Housing Review Commission</t>
  </si>
  <si>
    <t>Warrensville Heights</t>
  </si>
  <si>
    <t>Building Commissioner for the City of Warrensville Heights</t>
  </si>
  <si>
    <t>Redmond</t>
  </si>
  <si>
    <t>Cook</t>
  </si>
  <si>
    <t>Cook County Commission on Human Rights</t>
  </si>
  <si>
    <t>Westchester</t>
  </si>
  <si>
    <t>Fair Housing Board within the Westchester County Human Rights Commission</t>
  </si>
  <si>
    <t>Oregon</t>
  </si>
  <si>
    <t>Commissioner of the Bureau of Labor and Industries</t>
  </si>
  <si>
    <t>Kirkland</t>
  </si>
  <si>
    <t>Santa Monica</t>
  </si>
  <si>
    <t>Iowa City</t>
  </si>
  <si>
    <t>Iowa City Human Rights Commission</t>
  </si>
  <si>
    <t>St. Louis</t>
  </si>
  <si>
    <t>Missouri</t>
  </si>
  <si>
    <t>Saint Louis Civil Rights Enforcement Commission</t>
  </si>
  <si>
    <t>Suffolk</t>
  </si>
  <si>
    <t>Suffolk County Human Rights Commission</t>
  </si>
  <si>
    <t>South Euclid</t>
  </si>
  <si>
    <t>Fair Housing Review Board</t>
  </si>
  <si>
    <t>Pittsburgh</t>
  </si>
  <si>
    <t>Court</t>
  </si>
  <si>
    <t>Apartment Association of Metropolitan Pittsburgh, Inc. v. The City of Pittsburgh, 205 A.3d 418 (Commw. Ct. PA 2019)</t>
  </si>
  <si>
    <t>Human Relations Commission</t>
  </si>
  <si>
    <t>Vancouver</t>
  </si>
  <si>
    <t>Vancouver Human Relations Commission</t>
  </si>
  <si>
    <t>Vancouver's law specifically prohibits the use of a minimum income loophole for landlords</t>
  </si>
  <si>
    <t>Syracuse</t>
  </si>
  <si>
    <t>Renton</t>
  </si>
  <si>
    <t>Berkeley</t>
  </si>
  <si>
    <t>Marin</t>
  </si>
  <si>
    <t>Santa Clara</t>
  </si>
  <si>
    <t>Broward</t>
  </si>
  <si>
    <t>Human Rights Board</t>
  </si>
  <si>
    <t>Minneapolis</t>
  </si>
  <si>
    <t>Minnesota</t>
  </si>
  <si>
    <t>Minneapolis Commission on Civil Rights</t>
  </si>
  <si>
    <t>Rochester</t>
  </si>
  <si>
    <t>Center for Dispute Settlement</t>
  </si>
  <si>
    <t>Spokane</t>
  </si>
  <si>
    <t>Spokane Human Rights Commission</t>
  </si>
  <si>
    <t>Fairfax</t>
  </si>
  <si>
    <t>Amend</t>
  </si>
  <si>
    <t>Novato</t>
  </si>
  <si>
    <t>San Rafael</t>
  </si>
  <si>
    <t>Woodland</t>
  </si>
  <si>
    <t>Protection only applies to new multifamily developments subject to inclusionary rule</t>
  </si>
  <si>
    <t>San Anselmo</t>
  </si>
  <si>
    <t>San Diego</t>
  </si>
  <si>
    <t>Denver</t>
  </si>
  <si>
    <t>Colorado</t>
  </si>
  <si>
    <t>The Agency for Human Rights and Community Partnerships</t>
  </si>
  <si>
    <t>Jackson</t>
  </si>
  <si>
    <t>Kentwood</t>
  </si>
  <si>
    <t>Mayor or his designee</t>
  </si>
  <si>
    <t>Wyoming</t>
  </si>
  <si>
    <t>City manager</t>
  </si>
  <si>
    <t>Erie</t>
  </si>
  <si>
    <t>Erie County Fair Housing Board</t>
  </si>
  <si>
    <t>Milwaukee</t>
  </si>
  <si>
    <t>Equal Rights Commission</t>
  </si>
  <si>
    <t>Alameda</t>
  </si>
  <si>
    <t>Property exemptions also include senior housing, boarding houses, treatment facilites</t>
  </si>
  <si>
    <t>Los Angeles</t>
  </si>
  <si>
    <t>Admin Complain</t>
  </si>
  <si>
    <t>Department of Fair Employment and Housing</t>
  </si>
  <si>
    <t>California's law specifically prohibits the use of a minimum income loophole for landlords</t>
  </si>
  <si>
    <t>Des Moines</t>
  </si>
  <si>
    <t>Des Moines Civil and Human Rights Commission</t>
  </si>
  <si>
    <t>Anne Arundel</t>
  </si>
  <si>
    <t>Housing Commision of Anne Arundel County</t>
  </si>
  <si>
    <t>Property exemptions also include senior housing, child care, treatment facilities, and private clubs</t>
  </si>
  <si>
    <t>Baltimore</t>
  </si>
  <si>
    <t>Baltimore Equal Opportunity Commission</t>
  </si>
  <si>
    <t>Baltimore County Human Relations Commission</t>
  </si>
  <si>
    <t>Property exemptions also include private clubs</t>
  </si>
  <si>
    <t>Clayton</t>
  </si>
  <si>
    <t>Missouri Commission on Human Rights</t>
  </si>
  <si>
    <t>Webster Groves</t>
  </si>
  <si>
    <t>Webster Groves Department of Planning and Development</t>
  </si>
  <si>
    <t>Division of Human Rights</t>
  </si>
  <si>
    <t>Colorado Civil Rights Commission</t>
  </si>
  <si>
    <t>Atlanta</t>
  </si>
  <si>
    <t>Georgia</t>
  </si>
  <si>
    <t>Atlanta Human Rights Commission</t>
  </si>
  <si>
    <t>Louisville</t>
  </si>
  <si>
    <t>Kentucky</t>
  </si>
  <si>
    <t>Portland</t>
  </si>
  <si>
    <t>Portland Rent Board</t>
  </si>
  <si>
    <t>Property exemptions also include municipal housing authority units, hospital, extended care, or church housing, higher education dormitories, rent-controlled units, and accessory dwelling units</t>
  </si>
  <si>
    <t>Maryland Commission on Civil Rights</t>
  </si>
  <si>
    <t>Prince George's</t>
  </si>
  <si>
    <t>Prince George's Housing Commission</t>
  </si>
  <si>
    <t>Kalamazoo</t>
  </si>
  <si>
    <t>City Manager's office</t>
  </si>
  <si>
    <t>Bexley</t>
  </si>
  <si>
    <t>Ohio Civil Rights Commission/Equal Employment Opportunity Commission (following a complaint with the Bexley City Clerk of Courts)</t>
  </si>
  <si>
    <t>Virginia</t>
  </si>
  <si>
    <t>Virginia Real Estate Board and Virginia Fair Housing Board</t>
  </si>
  <si>
    <t>Hillsborough</t>
  </si>
  <si>
    <t>Hillsborough County Code Enforcement Department and/or the Hillsborough County Consumer &amp; Veterans Services Department</t>
  </si>
  <si>
    <t>Exemption for rental units governed exclusively by Chapter 723 of the Florida Statutes relating to mobile home park lot tenancies</t>
  </si>
  <si>
    <t>Cleveland Heights</t>
  </si>
  <si>
    <t>Cleveland Heights Fair Process Board</t>
  </si>
  <si>
    <t>Columbus</t>
  </si>
  <si>
    <t>Reynoldsburgh</t>
  </si>
  <si>
    <t>Property exemptions include exemptions for private or fraternal organizations and housing for older persons</t>
  </si>
  <si>
    <t>Westerville</t>
  </si>
  <si>
    <t>Columbus Community Relations Commission and Its agents and subcontractors or such comprable agency as the council may approve</t>
  </si>
  <si>
    <t>Rhode Island</t>
  </si>
  <si>
    <t>Rhode Island Commission for Human Rights</t>
  </si>
  <si>
    <t>Providence</t>
  </si>
  <si>
    <t>Providence Human Relations Commission</t>
  </si>
  <si>
    <t>Category/
Dimension</t>
  </si>
  <si>
    <t>Variable</t>
  </si>
  <si>
    <t>Specification</t>
  </si>
  <si>
    <t>Definition</t>
  </si>
  <si>
    <t>Example law</t>
  </si>
  <si>
    <t>Law Info</t>
  </si>
  <si>
    <t>State/County/City</t>
  </si>
  <si>
    <t>Unit of government that enacted the law.</t>
  </si>
  <si>
    <t>Name</t>
  </si>
  <si>
    <t>Name of the unit of the state/county/city that enacted the law.</t>
  </si>
  <si>
    <t>Name of the state that the jurisdiction is in.</t>
  </si>
  <si>
    <t>Initial/Amend</t>
  </si>
  <si>
    <t>Was this law an original voucher protection proteciton law, or did it amend an existing voucher protection statute?</t>
  </si>
  <si>
    <t>Year (YYYY)</t>
  </si>
  <si>
    <t>The year the law/amendment was adopted.</t>
  </si>
  <si>
    <t>The year the law went into effect. When it was not clear or specified when a law took effect, it was assumed to be the same as the adopted year.</t>
  </si>
  <si>
    <t>Repeal</t>
  </si>
  <si>
    <t>The year a law was repealed. Blank if a law was never repealed.</t>
  </si>
  <si>
    <t>Court/Legislation</t>
  </si>
  <si>
    <t>The method of repeal, either by court ruling or other legislation. This includes preemption  by state law, court decision limiting definition of “source of income” SOI to exclude vouchersHCVs, and legislative repeal. Blank if a law was never repealed.</t>
  </si>
  <si>
    <t>Legal Citation</t>
  </si>
  <si>
    <t>Legal Ccitation for the law or court case that repealed the law. Blank if law was never repealed</t>
  </si>
  <si>
    <t>Explicitness</t>
  </si>
  <si>
    <t>Includes/Excludes</t>
  </si>
  <si>
    <t>Statue explicitly mentions housing vouchers or federal rental assistance as a protected income source.</t>
  </si>
  <si>
    <t>The city of Bellevue, Washington, prohibits landlords from refusing to rent to an applicant “solely on the basis that the applicant proposes to rent such unit pursuant to a Section 8 voucher or certificate issued under the Housing and Community Development Act of 1974.”</t>
  </si>
  <si>
    <t>Enforcement</t>
  </si>
  <si>
    <t>Administrative Complaint/Unknown or unspecilfied</t>
  </si>
  <si>
    <t>Allows private parties to file a complaint with the public agency charged in statute with enforcement responsibilities.</t>
  </si>
  <si>
    <t>Alameda County, California, “may issue an administrative citation to any Landlord for a violation of this Article.”</t>
  </si>
  <si>
    <t>Limited Private Right of Action/Unlimited Private Right of Action/Unknown or Unspecified</t>
  </si>
  <si>
    <t>Allows private parties to file a civil lawsuit directly in court. Some statutes require a private party to exhaust administrative remedies before filing a civil lawsuit.</t>
  </si>
  <si>
    <t>In Miami-Dade County, “the complainant may file a private action with a court of proper jurisdiction.”</t>
  </si>
  <si>
    <t>Yes/[blank]</t>
  </si>
  <si>
    <t>Allows a court to order a losing defendant to stop engaging in an unlawful activity, adopt specific policies, or provide non-monetary relief to winning plaintiff.</t>
  </si>
  <si>
    <t>The city of Harwood Heights, Illinois, allows one to “petition the appropriate court for temporary relief, pending final determination of the proceedings under this title, including an order or decree restraining the respondent from doing or causing any act which would render ineffectual a recommendation with respect to the complaint.”</t>
  </si>
  <si>
    <t>Allows public enforcement agency or court to charge a fine to losing defendant in a civil case.</t>
  </si>
  <si>
    <t>Alameda County, California, permits civil penalty: “In civil actions brought by the People of the State of California or by the City of Alameda to enforce this article, courts may assess civil penalties.”</t>
  </si>
  <si>
    <t>Allows a court to order a losing defendant to pay a monetary relief to winning plaintiff in a civil case.</t>
  </si>
  <si>
    <t>In Oregon, “the aggrieved party can also sue and recover compensatory damages.”</t>
  </si>
  <si>
    <t>Allows court to order a losing defendant to reimburse winning plaintiff for costs of legal representation.</t>
  </si>
  <si>
    <t>“Under [Maryland] CODE ANN. §20-1033, an administrative law judge in an administrative proceeding may allow the prevailing party…to receive reasonable attorney’s fees and costs.”</t>
  </si>
  <si>
    <t>Allows court to impose a fine or sentence on a losing defendant in a criminal case.</t>
  </si>
  <si>
    <t>In Annapolis, Maryland, “a person who is found guilty of violating any of the provisions of this chapter relating to discrimination practices is subject to a fine and costs, or to imprisonment, or to both as established by resolution of the City Council.”</t>
  </si>
  <si>
    <t>Yes if the type of relief available was unspecified in the law, or ambiguous</t>
  </si>
  <si>
    <t>Loopholes</t>
  </si>
  <si>
    <t>Yes/No</t>
  </si>
  <si>
    <t>Yes if there are any landlord loopholes in the law.</t>
  </si>
  <si>
    <t>Allows the landlord to consider applicant’s background, rental history, credit score, and other qualifications.</t>
  </si>
  <si>
    <t>In Washington, Spokane’s law states that “nothing in this Title 18 prohibits the use of reasonable, non-discriminatory factors in housing decisions, including, without limitation, criminal background or rental history.”</t>
  </si>
  <si>
    <t>Allows landlord to deny housing based on a good faith business determination or use of their reasonable business judgement.</t>
  </si>
  <si>
    <t>The city of Holland, Michigan, allows landlords to deny housing to a voucher holder based on a “good faith business determination relating to a person's ability to meet the financial burdens involved.”</t>
  </si>
  <si>
    <t>Allows the landlord to require an applicant to earn a minimum income from sources aside from the housing voucher.</t>
  </si>
  <si>
    <t>The city of Novato, California, allows landlords to require minimum income from voucher holders: “Nothing in this chapter shall be construed to prohibita requirement for a guarantor or co-signer based on amount of income."</t>
  </si>
  <si>
    <t>Yes if there are any exemptions in the law.</t>
  </si>
  <si>
    <t>Exempts properties that the owner occupies.</t>
  </si>
  <si>
    <t>In Maryland, Prince George’s County’s law exempts owner occupied units: “Nothing in this Subsection requires…. (c) Discrimination shall not be wrongful with regard to the leasing of a room(s) or apartment(s) in an owner-occupied dwelling consisting of not more than three (3) rental units except as specified in (a)(4) of this Section.</t>
  </si>
  <si>
    <t>Exempts properties below a certain number of units.</t>
  </si>
  <si>
    <t>Iowa City’s law creates a loophole for those renting “dwellings containing living quarters occupied or intended to be occupied by no more than four (4) families living independently of each other.”</t>
  </si>
  <si>
    <t>Exempts properties owned by religious or nonprofit organizations.</t>
  </si>
  <si>
    <t>In Denver, the law “shall not apply to religious organizations or associations.”</t>
  </si>
  <si>
    <t>Incentives</t>
  </si>
  <si>
    <t>Creates a fund to reimburse landlord for qualifying costs, such as damage to property or unpaid rent and utilities.</t>
  </si>
  <si>
    <t>Washington state permits landlords “renting private market rental units to low-income tenants using a housing subsidy program” to seek “reimbursement from the mitigation fund.”</t>
  </si>
  <si>
    <t>Allows property owner to apply for a property tax abatement for when renting to a voucher holder. Typically, the property must be in an “opportunity area” defined by statute.</t>
  </si>
  <si>
    <t>Illinois landlords who rent to voucher holders “may apply for a housing opportunity area tax abatement.”</t>
  </si>
  <si>
    <t>Enforcement Agency</t>
  </si>
  <si>
    <t>Indicates whether there is an enforcement entity/agency named?</t>
  </si>
  <si>
    <t>Name/[Blank]</t>
  </si>
  <si>
    <t>If yes, name of agency.</t>
  </si>
  <si>
    <t>Strength Score</t>
  </si>
  <si>
    <t>Number (0,1) inclusive</t>
  </si>
  <si>
    <t>Includes HCV (+1)</t>
  </si>
  <si>
    <t>Number (0,4) inclusive</t>
  </si>
  <si>
    <t>Private Right of Action (+1)
Civil Damages (+1)
Attorney's Fees (+1)
Criminal Penalties (+1)</t>
  </si>
  <si>
    <t>Good Faith Business Decision (-1)
Minimum Income (-1)
Owner Occupied or Property Size (-1)
Religious or Nonprofit Owner (-1)</t>
  </si>
  <si>
    <t>Number (0,2) inclusive</t>
  </si>
  <si>
    <t>Landlord Mitigation Fund (+1)
Tax Abatement (+1)</t>
  </si>
  <si>
    <t>After tallying the features in each dimension, we weigh each of the four strength dimensions (explicitness, enforcement, exemptions, and incentives) equally so the maximum score in each category is 1. For example, enforcement, with four component features, could have values of 0, 0.25, 0.5, 0.75, or 1 depending on how many features are present. Finally, we sum the categories to create a strength score between 0 (the weakest possible features) and 4 (the strongest possible features).</t>
  </si>
  <si>
    <t>Text</t>
  </si>
  <si>
    <t>Additional information about the law's features, exemptions, or anything else not captured by the above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</si>
</sst>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1"/>
      <color theme="1"/>
      <name val="Calibri"/>
      <family val="2"/>
    </font>
    <font>
      <sz val="11"/>
      <color rgb="FF000000"/>
      <name val="Lato"/>
      <family val="2"/>
    </font>
    <font>
      <b/>
      <sz val="11"/>
      <color rgb="FF000000"/>
      <name val="Lato"/>
      <family val="2"/>
    </font>
    <font>
      <b/>
      <sz val="11"/>
      <color theme="1"/>
      <name val="Lato"/>
      <family val="2"/>
    </font>
    <font>
      <u/>
      <sz val="11"/>
      <color theme="10"/>
      <name val="Calibri"/>
      <family val="2"/>
      <scheme val="minor"/>
    </font>
    <font>
      <u/>
      <sz val="11"/>
      <color theme="11"/>
      <name val="Calibri"/>
      <family val="2"/>
      <scheme val="minor"/>
    </font>
    <font>
      <sz val="11"/>
      <color theme="1"/>
      <name val="Lato"/>
      <family val="2"/>
    </font>
    <font>
      <sz val="10"/>
      <color rgb="FF000000"/>
      <name val="Times New Roman"/>
      <family val="1"/>
    </font>
    <font>
      <b/>
      <sz val="16"/>
      <color theme="1"/>
      <name val="Lato"/>
      <family val="2"/>
    </font>
    <font>
      <sz val="8"/>
      <color theme="1"/>
      <name val="Calibri"/>
      <family val="2"/>
      <scheme val="minor"/>
    </font>
    <font>
      <sz val="11"/>
      <name val="Lato"/>
    </font>
    <font>
      <i/>
      <sz val="11"/>
      <name val="Lato"/>
    </font>
    <font>
      <b/>
      <i/>
      <sz val="11"/>
      <name val="Lato"/>
    </font>
    <font>
      <u/>
      <sz val="11"/>
      <name val="Lato"/>
    </font>
    <font>
      <b/>
      <u/>
      <sz val="13"/>
      <color theme="1"/>
      <name val="Calibri"/>
      <family val="2"/>
      <scheme val="minor"/>
    </font>
    <font>
      <u/>
      <sz val="13"/>
      <color theme="1"/>
      <name val="Calibri"/>
      <family val="2"/>
      <scheme val="minor"/>
    </font>
    <font>
      <b/>
      <sz val="13"/>
      <color theme="0"/>
      <name val="Lato"/>
      <family val="2"/>
    </font>
    <font>
      <sz val="11"/>
      <name val="Calibri"/>
      <family val="2"/>
      <scheme val="minor"/>
    </font>
    <font>
      <sz val="11"/>
      <color theme="2" tint="-0.249977111117893"/>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bottom style="thin">
        <color auto="1"/>
      </bottom>
      <diagonal/>
    </border>
    <border>
      <left/>
      <right/>
      <top/>
      <bottom style="double">
        <color auto="1"/>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cellStyleXfs>
  <cellXfs count="29">
    <xf numFmtId="0" fontId="0" fillId="0" borderId="0" xfId="0"/>
    <xf numFmtId="0" fontId="0" fillId="0" borderId="0" xfId="0" applyFill="1"/>
    <xf numFmtId="0" fontId="0" fillId="0" borderId="0" xfId="0" applyFill="1" applyBorder="1"/>
    <xf numFmtId="0" fontId="1" fillId="0" borderId="2" xfId="0" applyFont="1" applyFill="1" applyBorder="1"/>
    <xf numFmtId="0" fontId="2" fillId="0" borderId="0" xfId="0" applyFont="1" applyFill="1"/>
    <xf numFmtId="0" fontId="0" fillId="0" borderId="2" xfId="0" applyFill="1" applyBorder="1"/>
    <xf numFmtId="0" fontId="3" fillId="0" borderId="0" xfId="0" applyFont="1" applyBorder="1" applyAlignment="1">
      <alignment vertical="center" wrapText="1"/>
    </xf>
    <xf numFmtId="0" fontId="0" fillId="0" borderId="0" xfId="0" applyAlignment="1">
      <alignment wrapText="1"/>
    </xf>
    <xf numFmtId="0" fontId="8" fillId="0" borderId="0" xfId="0" applyFont="1" applyBorder="1" applyAlignment="1">
      <alignment wrapText="1"/>
    </xf>
    <xf numFmtId="0" fontId="8" fillId="0" borderId="0" xfId="0" applyFont="1"/>
    <xf numFmtId="0" fontId="10" fillId="0" borderId="0" xfId="0" applyFont="1"/>
    <xf numFmtId="0" fontId="11" fillId="0" borderId="0" xfId="0" applyFont="1" applyAlignment="1">
      <alignment vertical="center"/>
    </xf>
    <xf numFmtId="49" fontId="13" fillId="0" borderId="0" xfId="0" applyNumberFormat="1" applyFont="1" applyBorder="1" applyAlignment="1">
      <alignment wrapText="1"/>
    </xf>
    <xf numFmtId="49" fontId="14" fillId="0" borderId="0" xfId="0" applyNumberFormat="1" applyFont="1" applyBorder="1" applyAlignment="1">
      <alignment wrapText="1"/>
    </xf>
    <xf numFmtId="49" fontId="15" fillId="0" borderId="0" xfId="0" applyNumberFormat="1" applyFont="1" applyBorder="1" applyAlignment="1">
      <alignment wrapText="1"/>
    </xf>
    <xf numFmtId="49" fontId="12" fillId="0" borderId="0" xfId="0" applyNumberFormat="1" applyFont="1" applyFill="1" applyBorder="1" applyAlignment="1">
      <alignment horizontal="left" vertical="top" wrapText="1"/>
    </xf>
    <xf numFmtId="0" fontId="4"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Border="1" applyAlignment="1">
      <alignment wrapText="1"/>
    </xf>
    <xf numFmtId="0" fontId="1" fillId="0" borderId="0" xfId="0" applyFont="1" applyAlignment="1">
      <alignment horizontal="left" wrapText="1"/>
    </xf>
    <xf numFmtId="0" fontId="1"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2" borderId="0" xfId="0" applyFont="1" applyFill="1" applyBorder="1" applyAlignment="1">
      <alignment horizontal="left" vertical="center" wrapText="1"/>
    </xf>
    <xf numFmtId="2" fontId="0" fillId="0" borderId="0" xfId="0" applyNumberFormat="1" applyFill="1" applyBorder="1"/>
    <xf numFmtId="0" fontId="20" fillId="0" borderId="0" xfId="0" applyFont="1" applyFill="1"/>
    <xf numFmtId="0" fontId="19" fillId="0" borderId="0" xfId="0" applyFont="1" applyFill="1"/>
    <xf numFmtId="0" fontId="5"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workbookViewId="0">
      <selection activeCell="A5" sqref="A5"/>
    </sheetView>
  </sheetViews>
  <sheetFormatPr defaultColWidth="9.140625" defaultRowHeight="14.25"/>
  <cols>
    <col min="1" max="1" width="118.42578125" style="9" customWidth="1"/>
    <col min="2" max="16384" width="9.140625" style="9"/>
  </cols>
  <sheetData>
    <row r="1" spans="1:1" ht="20.25">
      <c r="A1" s="10" t="s">
        <v>0</v>
      </c>
    </row>
    <row r="2" spans="1:1">
      <c r="A2" s="13"/>
    </row>
    <row r="3" spans="1:1">
      <c r="A3" s="12" t="s">
        <v>1</v>
      </c>
    </row>
    <row r="5" spans="1:1" ht="242.25">
      <c r="A5" s="8" t="s">
        <v>2</v>
      </c>
    </row>
    <row r="6" spans="1:1">
      <c r="A6" s="8"/>
    </row>
    <row r="7" spans="1:1">
      <c r="A7" s="14" t="s">
        <v>3</v>
      </c>
    </row>
    <row r="8" spans="1:1" ht="31.5" customHeight="1">
      <c r="A8" s="15" t="s">
        <v>4</v>
      </c>
    </row>
    <row r="9" spans="1:1">
      <c r="A9" s="11"/>
    </row>
    <row r="10" spans="1:1" ht="28.5">
      <c r="A10" s="12"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17"/>
  <sheetViews>
    <sheetView zoomScale="90" zoomScaleNormal="90" workbookViewId="0">
      <pane xSplit="2" ySplit="1" topLeftCell="Z63" activePane="bottomRight" state="frozen"/>
      <selection pane="bottomRight" activeCell="AJ71" sqref="AJ71"/>
      <selection pane="bottomLeft" activeCell="A3" sqref="A3"/>
      <selection pane="topRight" activeCell="C1" sqref="C1"/>
    </sheetView>
  </sheetViews>
  <sheetFormatPr defaultColWidth="8.85546875" defaultRowHeight="15"/>
  <cols>
    <col min="1" max="1" width="10.85546875" style="1" bestFit="1" customWidth="1"/>
    <col min="2" max="2" width="28" style="1" bestFit="1" customWidth="1"/>
    <col min="3" max="3" width="19.28515625" style="1" customWidth="1"/>
    <col min="4" max="4" width="19" style="1" customWidth="1"/>
    <col min="5" max="6" width="21.28515625" style="1" customWidth="1"/>
    <col min="7" max="9" width="23.42578125" style="1" customWidth="1"/>
    <col min="10" max="10" width="36" style="1" customWidth="1"/>
    <col min="11" max="18" width="28.140625" style="1" customWidth="1"/>
    <col min="19" max="19" width="19" style="1" customWidth="1"/>
    <col min="20" max="21" width="24" style="1" customWidth="1"/>
    <col min="22" max="22" width="33.140625" style="1" customWidth="1"/>
    <col min="23" max="26" width="23.28515625" style="1" customWidth="1"/>
    <col min="27" max="27" width="28.140625" style="1" customWidth="1"/>
    <col min="28" max="28" width="13.28515625" style="1" customWidth="1"/>
    <col min="29" max="29" width="28.140625" style="1" customWidth="1"/>
    <col min="30" max="35" width="24.85546875" style="1" customWidth="1"/>
    <col min="36" max="16384" width="8.85546875" style="1"/>
  </cols>
  <sheetData>
    <row r="1" spans="1:36" s="5" customFormat="1" ht="15.75" thickBo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c r="U1" s="3" t="s">
        <v>26</v>
      </c>
      <c r="V1" s="3" t="s">
        <v>27</v>
      </c>
      <c r="W1" s="3" t="s">
        <v>28</v>
      </c>
      <c r="X1" s="3" t="s">
        <v>29</v>
      </c>
      <c r="Y1" s="3" t="s">
        <v>30</v>
      </c>
      <c r="Z1" s="3" t="s">
        <v>31</v>
      </c>
      <c r="AA1" s="3" t="s">
        <v>32</v>
      </c>
      <c r="AB1" s="3" t="s">
        <v>33</v>
      </c>
      <c r="AC1" s="3" t="s">
        <v>34</v>
      </c>
      <c r="AD1" s="3" t="s">
        <v>35</v>
      </c>
      <c r="AE1" s="3" t="s">
        <v>36</v>
      </c>
      <c r="AF1" s="3" t="s">
        <v>37</v>
      </c>
      <c r="AG1" s="3" t="s">
        <v>38</v>
      </c>
      <c r="AH1" s="3" t="s">
        <v>39</v>
      </c>
      <c r="AI1" s="3" t="s">
        <v>40</v>
      </c>
      <c r="AJ1" s="3" t="s">
        <v>41</v>
      </c>
    </row>
    <row r="2" spans="1:36" ht="15.75" thickTop="1">
      <c r="A2" s="1" t="s">
        <v>8</v>
      </c>
      <c r="B2" s="1" t="s">
        <v>42</v>
      </c>
      <c r="C2" s="1" t="s">
        <v>42</v>
      </c>
      <c r="D2" s="1" t="s">
        <v>43</v>
      </c>
      <c r="E2" s="1">
        <v>1971</v>
      </c>
      <c r="F2" s="1">
        <v>1971</v>
      </c>
      <c r="J2" s="1" t="s">
        <v>44</v>
      </c>
      <c r="K2" s="1" t="s">
        <v>45</v>
      </c>
      <c r="L2" s="1" t="s">
        <v>46</v>
      </c>
      <c r="M2" s="1" t="s">
        <v>47</v>
      </c>
      <c r="N2" s="1" t="s">
        <v>47</v>
      </c>
      <c r="O2" s="1" t="s">
        <v>47</v>
      </c>
      <c r="P2" s="1" t="s">
        <v>47</v>
      </c>
      <c r="S2" s="1" t="s">
        <v>48</v>
      </c>
      <c r="W2" s="1" t="s">
        <v>47</v>
      </c>
      <c r="X2" s="1" t="s">
        <v>47</v>
      </c>
      <c r="Y2" s="1" t="s">
        <v>47</v>
      </c>
      <c r="AA2" s="1" t="s">
        <v>48</v>
      </c>
      <c r="AB2" s="1" t="s">
        <v>48</v>
      </c>
      <c r="AC2" s="1" t="s">
        <v>47</v>
      </c>
      <c r="AD2" s="1" t="s">
        <v>49</v>
      </c>
      <c r="AE2" s="1">
        <f t="shared" ref="AE2:AE65" si="0">COUNTIF(J2, "Included")</f>
        <v>1</v>
      </c>
      <c r="AF2" s="1">
        <f t="shared" ref="AF2:AF65" si="1">COUNTIF(L2, "Unlimited private right of action") + COUNTIF(L2, "Limited private right of action") + COUNTIF(O2:Q2, "Yes")</f>
        <v>3</v>
      </c>
      <c r="AG2" s="1">
        <f xml:space="preserve"> 4-COUNTIF('Laws and Features'!U2:V2, "Yes") - COUNTIF(Z2, "Yes") - IF(LEN(_xlfn.CONCAT(Y2,X2))&gt;2, 1, 0)</f>
        <v>3</v>
      </c>
      <c r="AH2" s="1">
        <f t="shared" ref="AH2:AH65" si="2">COUNTIF(AA2:AB2, "Yes")</f>
        <v>0</v>
      </c>
      <c r="AI2" s="24">
        <f t="shared" ref="AI2:AI65" si="3">AE2+(AF2/4)+(AG2/4)+(AH2/2)</f>
        <v>2.5</v>
      </c>
    </row>
    <row r="3" spans="1:36">
      <c r="A3" s="1" t="s">
        <v>8</v>
      </c>
      <c r="B3" s="1" t="s">
        <v>50</v>
      </c>
      <c r="C3" s="1" t="s">
        <v>50</v>
      </c>
      <c r="D3" s="1" t="s">
        <v>43</v>
      </c>
      <c r="E3" s="1">
        <v>1975</v>
      </c>
      <c r="F3" s="1">
        <v>1975</v>
      </c>
      <c r="J3" s="1" t="s">
        <v>44</v>
      </c>
      <c r="K3" s="1" t="s">
        <v>45</v>
      </c>
      <c r="L3" s="1" t="s">
        <v>46</v>
      </c>
      <c r="M3" s="1" t="s">
        <v>47</v>
      </c>
      <c r="N3" s="1" t="s">
        <v>47</v>
      </c>
      <c r="O3" s="1" t="s">
        <v>47</v>
      </c>
      <c r="P3" s="1" t="s">
        <v>47</v>
      </c>
      <c r="S3" s="1" t="s">
        <v>48</v>
      </c>
      <c r="W3" s="1" t="s">
        <v>47</v>
      </c>
      <c r="X3" s="1" t="s">
        <v>47</v>
      </c>
      <c r="Y3" s="1" t="s">
        <v>47</v>
      </c>
      <c r="AA3" s="1" t="s">
        <v>48</v>
      </c>
      <c r="AB3" s="1" t="s">
        <v>48</v>
      </c>
      <c r="AC3" s="1" t="s">
        <v>47</v>
      </c>
      <c r="AD3" s="1" t="s">
        <v>51</v>
      </c>
      <c r="AE3" s="1">
        <f t="shared" si="0"/>
        <v>1</v>
      </c>
      <c r="AF3" s="1">
        <f t="shared" si="1"/>
        <v>3</v>
      </c>
      <c r="AG3" s="1">
        <f xml:space="preserve"> 4-COUNTIF('Laws and Features'!U3:V3, "Yes") - COUNTIF(Z3, "Yes") - IF(LEN(_xlfn.CONCAT(Y3,X3))&gt;2, 1, 0)</f>
        <v>3</v>
      </c>
      <c r="AH3" s="1">
        <f t="shared" si="2"/>
        <v>0</v>
      </c>
      <c r="AI3" s="24">
        <f t="shared" si="3"/>
        <v>2.5</v>
      </c>
    </row>
    <row r="4" spans="1:36">
      <c r="A4" s="1" t="s">
        <v>52</v>
      </c>
      <c r="B4" s="1" t="s">
        <v>53</v>
      </c>
      <c r="C4" s="1" t="s">
        <v>54</v>
      </c>
      <c r="D4" s="1" t="s">
        <v>43</v>
      </c>
      <c r="E4" s="1">
        <v>1977</v>
      </c>
      <c r="F4" s="1">
        <v>1977</v>
      </c>
      <c r="J4" s="1" t="s">
        <v>44</v>
      </c>
      <c r="K4" s="1" t="s">
        <v>45</v>
      </c>
      <c r="M4" s="1" t="s">
        <v>47</v>
      </c>
      <c r="N4" s="1" t="s">
        <v>47</v>
      </c>
      <c r="O4" s="1" t="s">
        <v>47</v>
      </c>
      <c r="P4" s="1" t="s">
        <v>47</v>
      </c>
      <c r="S4" s="1" t="s">
        <v>48</v>
      </c>
      <c r="W4" s="1" t="s">
        <v>48</v>
      </c>
      <c r="AA4" s="1" t="s">
        <v>48</v>
      </c>
      <c r="AB4" s="1" t="s">
        <v>48</v>
      </c>
      <c r="AC4" s="1" t="s">
        <v>47</v>
      </c>
      <c r="AD4" s="1" t="s">
        <v>55</v>
      </c>
      <c r="AE4" s="1">
        <f t="shared" si="0"/>
        <v>1</v>
      </c>
      <c r="AF4" s="1">
        <f t="shared" si="1"/>
        <v>2</v>
      </c>
      <c r="AG4" s="1">
        <f xml:space="preserve"> 4-COUNTIF('Laws and Features'!U4:V4, "Yes") - COUNTIF(Z4, "Yes") - IF(LEN(_xlfn.CONCAT(Y4,X4))&gt;2, 1, 0)</f>
        <v>4</v>
      </c>
      <c r="AH4" s="1">
        <f t="shared" si="2"/>
        <v>0</v>
      </c>
      <c r="AI4" s="24">
        <f t="shared" si="3"/>
        <v>2.5</v>
      </c>
      <c r="AJ4" s="1" t="s">
        <v>56</v>
      </c>
    </row>
    <row r="5" spans="1:36">
      <c r="A5" s="1" t="s">
        <v>52</v>
      </c>
      <c r="B5" s="1" t="s">
        <v>57</v>
      </c>
      <c r="C5" s="1" t="s">
        <v>58</v>
      </c>
      <c r="D5" s="1" t="s">
        <v>43</v>
      </c>
      <c r="E5" s="1">
        <v>1978</v>
      </c>
      <c r="F5" s="1">
        <v>1978</v>
      </c>
      <c r="J5" s="1" t="s">
        <v>59</v>
      </c>
      <c r="K5" s="1" t="s">
        <v>45</v>
      </c>
      <c r="L5" s="1" t="s">
        <v>46</v>
      </c>
      <c r="M5" s="1" t="s">
        <v>47</v>
      </c>
      <c r="N5" s="1" t="s">
        <v>47</v>
      </c>
      <c r="O5" s="1" t="s">
        <v>47</v>
      </c>
      <c r="P5" s="1" t="s">
        <v>47</v>
      </c>
      <c r="S5" s="1" t="s">
        <v>48</v>
      </c>
      <c r="W5" s="1" t="s">
        <v>47</v>
      </c>
      <c r="X5" s="1" t="s">
        <v>47</v>
      </c>
      <c r="Y5" s="1" t="s">
        <v>47</v>
      </c>
      <c r="Z5" s="1" t="s">
        <v>47</v>
      </c>
      <c r="AA5" s="1" t="s">
        <v>48</v>
      </c>
      <c r="AB5" s="1" t="s">
        <v>48</v>
      </c>
      <c r="AC5" s="1" t="s">
        <v>47</v>
      </c>
      <c r="AD5" s="4" t="s">
        <v>60</v>
      </c>
      <c r="AE5" s="1">
        <f t="shared" si="0"/>
        <v>0</v>
      </c>
      <c r="AF5" s="1">
        <f t="shared" si="1"/>
        <v>3</v>
      </c>
      <c r="AG5" s="1">
        <f xml:space="preserve"> 4-COUNTIF('Laws and Features'!U5:V5, "Yes") - COUNTIF(Z5, "Yes") - IF(LEN(_xlfn.CONCAT(Y5,X5))&gt;2, 1, 0)</f>
        <v>2</v>
      </c>
      <c r="AH5" s="1">
        <f t="shared" si="2"/>
        <v>0</v>
      </c>
      <c r="AI5" s="24">
        <f t="shared" si="3"/>
        <v>1.25</v>
      </c>
    </row>
    <row r="6" spans="1:36">
      <c r="A6" s="1" t="s">
        <v>52</v>
      </c>
      <c r="B6" s="1" t="s">
        <v>61</v>
      </c>
      <c r="C6" s="1" t="s">
        <v>62</v>
      </c>
      <c r="D6" s="1" t="s">
        <v>43</v>
      </c>
      <c r="E6" s="1">
        <v>1979</v>
      </c>
      <c r="F6" s="1">
        <v>1979</v>
      </c>
      <c r="J6" s="1" t="s">
        <v>59</v>
      </c>
      <c r="K6" s="1" t="s">
        <v>45</v>
      </c>
      <c r="L6" s="1" t="s">
        <v>46</v>
      </c>
      <c r="M6" s="1" t="s">
        <v>47</v>
      </c>
      <c r="N6" s="1" t="s">
        <v>47</v>
      </c>
      <c r="O6" s="1" t="s">
        <v>47</v>
      </c>
      <c r="P6" s="1" t="s">
        <v>47</v>
      </c>
      <c r="Q6" s="1" t="s">
        <v>47</v>
      </c>
      <c r="S6" s="1" t="s">
        <v>48</v>
      </c>
      <c r="W6" s="1" t="s">
        <v>47</v>
      </c>
      <c r="Z6" s="1" t="s">
        <v>47</v>
      </c>
      <c r="AA6" s="1" t="s">
        <v>48</v>
      </c>
      <c r="AB6" s="1" t="s">
        <v>48</v>
      </c>
      <c r="AC6" s="1" t="s">
        <v>47</v>
      </c>
      <c r="AD6" s="1" t="s">
        <v>63</v>
      </c>
      <c r="AE6" s="1">
        <f t="shared" si="0"/>
        <v>0</v>
      </c>
      <c r="AF6" s="1">
        <f t="shared" si="1"/>
        <v>4</v>
      </c>
      <c r="AG6" s="1">
        <f xml:space="preserve"> 4-COUNTIF('Laws and Features'!U6:V6, "Yes") - COUNTIF(Z6, "Yes") - IF(LEN(_xlfn.CONCAT(Y6,X6))&gt;2, 1, 0)</f>
        <v>3</v>
      </c>
      <c r="AH6" s="1">
        <f t="shared" si="2"/>
        <v>0</v>
      </c>
      <c r="AI6" s="24">
        <f t="shared" si="3"/>
        <v>1.75</v>
      </c>
    </row>
    <row r="7" spans="1:36">
      <c r="A7" s="1" t="s">
        <v>52</v>
      </c>
      <c r="B7" s="1" t="s">
        <v>64</v>
      </c>
      <c r="C7" s="1" t="s">
        <v>42</v>
      </c>
      <c r="D7" s="1" t="s">
        <v>43</v>
      </c>
      <c r="E7" s="1">
        <v>1980</v>
      </c>
      <c r="F7" s="1">
        <v>1980</v>
      </c>
      <c r="J7" s="1" t="s">
        <v>59</v>
      </c>
      <c r="K7" s="1" t="s">
        <v>45</v>
      </c>
      <c r="R7" s="1" t="s">
        <v>47</v>
      </c>
      <c r="S7" s="1" t="s">
        <v>48</v>
      </c>
      <c r="W7" s="1" t="s">
        <v>48</v>
      </c>
      <c r="AA7" s="1" t="s">
        <v>48</v>
      </c>
      <c r="AB7" s="1" t="s">
        <v>48</v>
      </c>
      <c r="AC7" s="1" t="s">
        <v>47</v>
      </c>
      <c r="AD7" s="4" t="s">
        <v>65</v>
      </c>
      <c r="AE7" s="1">
        <f t="shared" si="0"/>
        <v>0</v>
      </c>
      <c r="AF7" s="1">
        <f t="shared" si="1"/>
        <v>0</v>
      </c>
      <c r="AG7" s="1">
        <f xml:space="preserve"> 4-COUNTIF('Laws and Features'!U7:V7, "Yes") - COUNTIF(Z7, "Yes") - IF(LEN(_xlfn.CONCAT(Y7,X7))&gt;2, 1, 0)</f>
        <v>4</v>
      </c>
      <c r="AH7" s="1">
        <f t="shared" si="2"/>
        <v>0</v>
      </c>
      <c r="AI7" s="24">
        <f t="shared" si="3"/>
        <v>1</v>
      </c>
    </row>
    <row r="8" spans="1:36">
      <c r="A8" s="1" t="s">
        <v>52</v>
      </c>
      <c r="B8" s="1" t="s">
        <v>66</v>
      </c>
      <c r="C8" s="1" t="s">
        <v>67</v>
      </c>
      <c r="D8" s="1" t="s">
        <v>43</v>
      </c>
      <c r="E8" s="1">
        <v>1980</v>
      </c>
      <c r="F8" s="1">
        <v>1980</v>
      </c>
      <c r="J8" s="1" t="s">
        <v>44</v>
      </c>
      <c r="L8" s="1" t="s">
        <v>46</v>
      </c>
      <c r="M8" s="1" t="s">
        <v>47</v>
      </c>
      <c r="O8" s="1" t="s">
        <v>47</v>
      </c>
      <c r="P8" s="1" t="s">
        <v>47</v>
      </c>
      <c r="S8" s="1" t="s">
        <v>48</v>
      </c>
      <c r="W8" s="1" t="s">
        <v>48</v>
      </c>
      <c r="AA8" s="1" t="s">
        <v>48</v>
      </c>
      <c r="AB8" s="1" t="s">
        <v>48</v>
      </c>
      <c r="AC8" s="1" t="s">
        <v>48</v>
      </c>
      <c r="AE8" s="1">
        <f t="shared" si="0"/>
        <v>1</v>
      </c>
      <c r="AF8" s="1">
        <f t="shared" si="1"/>
        <v>3</v>
      </c>
      <c r="AG8" s="1">
        <f xml:space="preserve"> 4-COUNTIF('Laws and Features'!U8:V8, "Yes") - COUNTIF(Z8, "Yes") - IF(LEN(_xlfn.CONCAT(Y8,X8))&gt;2, 1, 0)</f>
        <v>4</v>
      </c>
      <c r="AH8" s="1">
        <f t="shared" si="2"/>
        <v>0</v>
      </c>
      <c r="AI8" s="24">
        <f t="shared" si="3"/>
        <v>2.75</v>
      </c>
    </row>
    <row r="9" spans="1:36">
      <c r="A9" s="1" t="s">
        <v>52</v>
      </c>
      <c r="B9" s="1" t="s">
        <v>68</v>
      </c>
      <c r="C9" s="1" t="s">
        <v>69</v>
      </c>
      <c r="D9" s="1" t="s">
        <v>43</v>
      </c>
      <c r="E9" s="1">
        <v>1980</v>
      </c>
      <c r="F9" s="1">
        <v>1980</v>
      </c>
      <c r="J9" s="1" t="s">
        <v>44</v>
      </c>
      <c r="K9" s="1" t="s">
        <v>45</v>
      </c>
      <c r="L9" s="1" t="s">
        <v>70</v>
      </c>
      <c r="M9" s="1" t="s">
        <v>47</v>
      </c>
      <c r="N9" s="1" t="s">
        <v>47</v>
      </c>
      <c r="O9" s="1" t="s">
        <v>47</v>
      </c>
      <c r="P9" s="1" t="s">
        <v>47</v>
      </c>
      <c r="Q9" s="1" t="s">
        <v>47</v>
      </c>
      <c r="S9" s="1" t="s">
        <v>48</v>
      </c>
      <c r="W9" s="1" t="s">
        <v>47</v>
      </c>
      <c r="X9" s="1" t="s">
        <v>47</v>
      </c>
      <c r="Z9" s="1" t="s">
        <v>47</v>
      </c>
      <c r="AA9" s="1" t="s">
        <v>48</v>
      </c>
      <c r="AB9" s="1" t="s">
        <v>48</v>
      </c>
      <c r="AC9" s="1" t="s">
        <v>47</v>
      </c>
      <c r="AD9" s="1" t="s">
        <v>71</v>
      </c>
      <c r="AE9" s="1">
        <f t="shared" si="0"/>
        <v>1</v>
      </c>
      <c r="AF9" s="1">
        <f t="shared" si="1"/>
        <v>4</v>
      </c>
      <c r="AG9" s="1">
        <f xml:space="preserve"> 4-COUNTIF('Laws and Features'!U9:V9, "Yes") - COUNTIF(Z9, "Yes") - IF(LEN(_xlfn.CONCAT(Y9,X9))&gt;2, 1, 0)</f>
        <v>2</v>
      </c>
      <c r="AH9" s="1">
        <f t="shared" si="2"/>
        <v>0</v>
      </c>
      <c r="AI9" s="24">
        <f t="shared" si="3"/>
        <v>2.5</v>
      </c>
    </row>
    <row r="10" spans="1:36">
      <c r="A10" s="1" t="s">
        <v>52</v>
      </c>
      <c r="B10" s="1" t="s">
        <v>72</v>
      </c>
      <c r="C10" s="1" t="s">
        <v>73</v>
      </c>
      <c r="D10" s="1" t="s">
        <v>43</v>
      </c>
      <c r="E10" s="1">
        <v>1980</v>
      </c>
      <c r="F10" s="1">
        <v>1980</v>
      </c>
      <c r="J10" s="1" t="s">
        <v>59</v>
      </c>
      <c r="K10" s="1" t="s">
        <v>45</v>
      </c>
      <c r="L10" s="1" t="s">
        <v>74</v>
      </c>
      <c r="N10" s="1" t="s">
        <v>47</v>
      </c>
      <c r="Q10" s="1" t="s">
        <v>47</v>
      </c>
      <c r="S10" s="1" t="s">
        <v>48</v>
      </c>
      <c r="W10" s="1" t="s">
        <v>47</v>
      </c>
      <c r="X10" s="1" t="s">
        <v>47</v>
      </c>
      <c r="Y10" s="1" t="s">
        <v>47</v>
      </c>
      <c r="AA10" s="1" t="s">
        <v>48</v>
      </c>
      <c r="AB10" s="1" t="s">
        <v>48</v>
      </c>
      <c r="AC10" s="1" t="s">
        <v>47</v>
      </c>
      <c r="AD10" s="1" t="s">
        <v>75</v>
      </c>
      <c r="AE10" s="1">
        <f t="shared" si="0"/>
        <v>0</v>
      </c>
      <c r="AF10" s="1">
        <f t="shared" si="1"/>
        <v>1</v>
      </c>
      <c r="AG10" s="1">
        <f xml:space="preserve"> 4-COUNTIF('Laws and Features'!U10:V10, "Yes") - COUNTIF(Z10, "Yes") - IF(LEN(_xlfn.CONCAT(Y10,X10))&gt;2, 1, 0)</f>
        <v>3</v>
      </c>
      <c r="AH10" s="1">
        <f t="shared" si="2"/>
        <v>0</v>
      </c>
      <c r="AI10" s="24">
        <f t="shared" si="3"/>
        <v>1</v>
      </c>
      <c r="AJ10" s="1" t="s">
        <v>76</v>
      </c>
    </row>
    <row r="11" spans="1:36">
      <c r="A11" s="1" t="s">
        <v>8</v>
      </c>
      <c r="B11" s="1" t="s">
        <v>77</v>
      </c>
      <c r="C11" s="1" t="s">
        <v>77</v>
      </c>
      <c r="D11" s="1" t="s">
        <v>43</v>
      </c>
      <c r="E11" s="1">
        <v>1981</v>
      </c>
      <c r="F11" s="1">
        <v>1981</v>
      </c>
      <c r="J11" s="1" t="s">
        <v>59</v>
      </c>
      <c r="K11" s="1" t="s">
        <v>45</v>
      </c>
      <c r="L11" s="1" t="s">
        <v>46</v>
      </c>
      <c r="M11" s="1" t="s">
        <v>47</v>
      </c>
      <c r="N11" s="1" t="s">
        <v>47</v>
      </c>
      <c r="O11" s="1" t="s">
        <v>47</v>
      </c>
      <c r="P11" s="1" t="s">
        <v>47</v>
      </c>
      <c r="S11" s="1" t="s">
        <v>47</v>
      </c>
      <c r="T11" s="1" t="s">
        <v>47</v>
      </c>
      <c r="W11" s="1" t="s">
        <v>48</v>
      </c>
      <c r="AA11" s="1" t="s">
        <v>48</v>
      </c>
      <c r="AB11" s="1" t="s">
        <v>48</v>
      </c>
      <c r="AC11" s="1" t="s">
        <v>47</v>
      </c>
      <c r="AD11" s="1" t="s">
        <v>78</v>
      </c>
      <c r="AE11" s="1">
        <f t="shared" si="0"/>
        <v>0</v>
      </c>
      <c r="AF11" s="1">
        <f t="shared" si="1"/>
        <v>3</v>
      </c>
      <c r="AG11" s="1">
        <f xml:space="preserve"> 4-COUNTIF('Laws and Features'!U11:V11, "Yes") - COUNTIF(Z11, "Yes") - IF(LEN(_xlfn.CONCAT(Y11,X11))&gt;2, 1, 0)</f>
        <v>4</v>
      </c>
      <c r="AH11" s="1">
        <f t="shared" si="2"/>
        <v>0</v>
      </c>
      <c r="AI11" s="24">
        <f t="shared" si="3"/>
        <v>1.75</v>
      </c>
    </row>
    <row r="12" spans="1:36">
      <c r="A12" s="1" t="s">
        <v>8</v>
      </c>
      <c r="B12" s="1" t="s">
        <v>79</v>
      </c>
      <c r="C12" s="1" t="s">
        <v>79</v>
      </c>
      <c r="D12" s="1" t="s">
        <v>43</v>
      </c>
      <c r="E12" s="1">
        <v>1983</v>
      </c>
      <c r="F12" s="1">
        <v>1983</v>
      </c>
      <c r="J12" s="1" t="s">
        <v>44</v>
      </c>
      <c r="K12" s="1" t="s">
        <v>45</v>
      </c>
      <c r="L12" s="1" t="s">
        <v>46</v>
      </c>
      <c r="M12" s="1" t="s">
        <v>47</v>
      </c>
      <c r="N12" s="1" t="s">
        <v>47</v>
      </c>
      <c r="O12" s="1" t="s">
        <v>47</v>
      </c>
      <c r="P12" s="1" t="s">
        <v>47</v>
      </c>
      <c r="S12" s="1" t="s">
        <v>48</v>
      </c>
      <c r="W12" s="1" t="s">
        <v>47</v>
      </c>
      <c r="X12" s="1" t="s">
        <v>47</v>
      </c>
      <c r="Y12" s="1" t="s">
        <v>47</v>
      </c>
      <c r="Z12" s="1" t="s">
        <v>47</v>
      </c>
      <c r="AA12" s="1" t="s">
        <v>48</v>
      </c>
      <c r="AB12" s="1" t="s">
        <v>48</v>
      </c>
      <c r="AC12" s="1" t="s">
        <v>47</v>
      </c>
      <c r="AD12" s="1" t="s">
        <v>80</v>
      </c>
      <c r="AE12" s="1">
        <f t="shared" si="0"/>
        <v>1</v>
      </c>
      <c r="AF12" s="1">
        <f t="shared" si="1"/>
        <v>3</v>
      </c>
      <c r="AG12" s="1">
        <f xml:space="preserve"> 4-COUNTIF('Laws and Features'!U12:V12, "Yes") - COUNTIF(Z12, "Yes") - IF(LEN(_xlfn.CONCAT(Y12,X12))&gt;2, 1, 0)</f>
        <v>2</v>
      </c>
      <c r="AH12" s="1">
        <f t="shared" si="2"/>
        <v>0</v>
      </c>
      <c r="AI12" s="24">
        <f t="shared" si="3"/>
        <v>2.25</v>
      </c>
    </row>
    <row r="13" spans="1:36">
      <c r="A13" s="1" t="s">
        <v>8</v>
      </c>
      <c r="B13" s="1" t="s">
        <v>81</v>
      </c>
      <c r="C13" s="1" t="s">
        <v>81</v>
      </c>
      <c r="D13" s="1" t="s">
        <v>43</v>
      </c>
      <c r="E13" s="1">
        <v>1985</v>
      </c>
      <c r="F13" s="1">
        <v>1985</v>
      </c>
      <c r="J13" s="1" t="s">
        <v>59</v>
      </c>
      <c r="K13" s="1" t="s">
        <v>45</v>
      </c>
      <c r="L13" s="1" t="s">
        <v>46</v>
      </c>
      <c r="M13" s="1" t="s">
        <v>47</v>
      </c>
      <c r="N13" s="1" t="s">
        <v>47</v>
      </c>
      <c r="O13" s="1" t="s">
        <v>47</v>
      </c>
      <c r="P13" s="1" t="s">
        <v>47</v>
      </c>
      <c r="S13" s="1" t="s">
        <v>48</v>
      </c>
      <c r="W13" s="1" t="s">
        <v>47</v>
      </c>
      <c r="X13" s="1" t="s">
        <v>47</v>
      </c>
      <c r="Y13" s="1" t="s">
        <v>47</v>
      </c>
      <c r="Z13" s="1" t="s">
        <v>47</v>
      </c>
      <c r="AA13" s="1" t="s">
        <v>48</v>
      </c>
      <c r="AB13" s="1" t="s">
        <v>48</v>
      </c>
      <c r="AC13" s="1" t="s">
        <v>47</v>
      </c>
      <c r="AD13" s="1" t="s">
        <v>82</v>
      </c>
      <c r="AE13" s="1">
        <f t="shared" si="0"/>
        <v>0</v>
      </c>
      <c r="AF13" s="1">
        <f t="shared" si="1"/>
        <v>3</v>
      </c>
      <c r="AG13" s="1">
        <f xml:space="preserve"> 4-COUNTIF('Laws and Features'!U13:V13, "Yes") - COUNTIF(Z13, "Yes") - IF(LEN(_xlfn.CONCAT(Y13,X13))&gt;2, 1, 0)</f>
        <v>2</v>
      </c>
      <c r="AH13" s="1">
        <f t="shared" si="2"/>
        <v>0</v>
      </c>
      <c r="AI13" s="24">
        <f t="shared" si="3"/>
        <v>1.25</v>
      </c>
    </row>
    <row r="14" spans="1:36">
      <c r="A14" s="1" t="s">
        <v>52</v>
      </c>
      <c r="B14" s="1" t="s">
        <v>83</v>
      </c>
      <c r="C14" s="1" t="s">
        <v>58</v>
      </c>
      <c r="D14" s="1" t="s">
        <v>43</v>
      </c>
      <c r="E14" s="1">
        <v>1986</v>
      </c>
      <c r="F14" s="1">
        <v>1986</v>
      </c>
      <c r="J14" s="1" t="s">
        <v>59</v>
      </c>
      <c r="K14" s="1" t="s">
        <v>45</v>
      </c>
      <c r="L14" s="1" t="s">
        <v>74</v>
      </c>
      <c r="M14" s="1" t="s">
        <v>47</v>
      </c>
      <c r="N14" s="1" t="s">
        <v>47</v>
      </c>
      <c r="O14" s="1" t="s">
        <v>47</v>
      </c>
      <c r="P14" s="1" t="s">
        <v>47</v>
      </c>
      <c r="S14" s="1" t="s">
        <v>47</v>
      </c>
      <c r="U14" s="1" t="s">
        <v>47</v>
      </c>
      <c r="W14" s="1" t="s">
        <v>47</v>
      </c>
      <c r="X14" s="1" t="s">
        <v>47</v>
      </c>
      <c r="Y14" s="1" t="s">
        <v>47</v>
      </c>
      <c r="Z14" s="1" t="s">
        <v>47</v>
      </c>
      <c r="AA14" s="1" t="s">
        <v>48</v>
      </c>
      <c r="AB14" s="1" t="s">
        <v>48</v>
      </c>
      <c r="AC14" s="1" t="s">
        <v>47</v>
      </c>
      <c r="AD14" s="1" t="s">
        <v>84</v>
      </c>
      <c r="AE14" s="1">
        <f t="shared" si="0"/>
        <v>0</v>
      </c>
      <c r="AF14" s="1">
        <f t="shared" si="1"/>
        <v>2</v>
      </c>
      <c r="AG14" s="1">
        <f xml:space="preserve"> 4-COUNTIF('Laws and Features'!U14:V14, "Yes") - COUNTIF(Z14, "Yes") - IF(LEN(_xlfn.CONCAT(Y14,X14))&gt;2, 1, 0)</f>
        <v>1</v>
      </c>
      <c r="AH14" s="1">
        <f t="shared" si="2"/>
        <v>0</v>
      </c>
      <c r="AI14" s="24">
        <f t="shared" si="3"/>
        <v>0.75</v>
      </c>
    </row>
    <row r="15" spans="1:36">
      <c r="A15" s="1" t="s">
        <v>8</v>
      </c>
      <c r="B15" s="1" t="s">
        <v>85</v>
      </c>
      <c r="C15" s="1" t="s">
        <v>85</v>
      </c>
      <c r="D15" s="1" t="s">
        <v>43</v>
      </c>
      <c r="E15" s="1">
        <v>1987</v>
      </c>
      <c r="F15" s="1">
        <v>1987</v>
      </c>
      <c r="J15" s="1" t="s">
        <v>44</v>
      </c>
      <c r="K15" s="1" t="s">
        <v>45</v>
      </c>
      <c r="L15" s="1" t="s">
        <v>46</v>
      </c>
      <c r="M15" s="1" t="s">
        <v>47</v>
      </c>
      <c r="N15" s="1" t="s">
        <v>47</v>
      </c>
      <c r="O15" s="1" t="s">
        <v>47</v>
      </c>
      <c r="P15" s="1" t="s">
        <v>47</v>
      </c>
      <c r="S15" s="1" t="s">
        <v>48</v>
      </c>
      <c r="W15" s="1" t="s">
        <v>47</v>
      </c>
      <c r="X15" s="1" t="s">
        <v>47</v>
      </c>
      <c r="Y15" s="1" t="s">
        <v>47</v>
      </c>
      <c r="Z15" s="1" t="s">
        <v>47</v>
      </c>
      <c r="AA15" s="1" t="s">
        <v>48</v>
      </c>
      <c r="AB15" s="1" t="s">
        <v>48</v>
      </c>
      <c r="AC15" s="1" t="s">
        <v>47</v>
      </c>
      <c r="AD15" s="1" t="s">
        <v>86</v>
      </c>
      <c r="AE15" s="1">
        <f t="shared" si="0"/>
        <v>1</v>
      </c>
      <c r="AF15" s="1">
        <f t="shared" si="1"/>
        <v>3</v>
      </c>
      <c r="AG15" s="1">
        <f xml:space="preserve"> 4-COUNTIF('Laws and Features'!U15:V15, "Yes") - COUNTIF(Z15, "Yes") - IF(LEN(_xlfn.CONCAT(Y15,X15))&gt;2, 1, 0)</f>
        <v>2</v>
      </c>
      <c r="AH15" s="1">
        <f t="shared" si="2"/>
        <v>0</v>
      </c>
      <c r="AI15" s="24">
        <f t="shared" si="3"/>
        <v>2.25</v>
      </c>
    </row>
    <row r="16" spans="1:36">
      <c r="A16" s="1" t="s">
        <v>87</v>
      </c>
      <c r="B16" s="1" t="s">
        <v>88</v>
      </c>
      <c r="C16" s="1" t="s">
        <v>54</v>
      </c>
      <c r="D16" s="1" t="s">
        <v>43</v>
      </c>
      <c r="E16" s="1">
        <v>1987</v>
      </c>
      <c r="F16" s="1">
        <v>1988</v>
      </c>
      <c r="J16" s="1" t="s">
        <v>44</v>
      </c>
      <c r="K16" s="1" t="s">
        <v>45</v>
      </c>
      <c r="L16" s="1" t="s">
        <v>74</v>
      </c>
      <c r="M16" s="1" t="s">
        <v>47</v>
      </c>
      <c r="N16" s="1" t="s">
        <v>47</v>
      </c>
      <c r="O16" s="1" t="s">
        <v>47</v>
      </c>
      <c r="P16" s="1" t="s">
        <v>47</v>
      </c>
      <c r="S16" s="1" t="s">
        <v>48</v>
      </c>
      <c r="W16" s="1" t="s">
        <v>48</v>
      </c>
      <c r="AA16" s="1" t="s">
        <v>48</v>
      </c>
      <c r="AB16" s="1" t="s">
        <v>48</v>
      </c>
      <c r="AC16" s="1" t="s">
        <v>48</v>
      </c>
      <c r="AE16" s="1">
        <f t="shared" si="0"/>
        <v>1</v>
      </c>
      <c r="AF16" s="1">
        <f t="shared" si="1"/>
        <v>2</v>
      </c>
      <c r="AG16" s="1">
        <f xml:space="preserve"> 4-COUNTIF('Laws and Features'!U16:V16, "Yes") - COUNTIF(Z16, "Yes") - IF(LEN(_xlfn.CONCAT(Y16,X16))&gt;2, 1, 0)</f>
        <v>4</v>
      </c>
      <c r="AH16" s="1">
        <f t="shared" si="2"/>
        <v>0</v>
      </c>
      <c r="AI16" s="24">
        <f t="shared" si="3"/>
        <v>2.5</v>
      </c>
    </row>
    <row r="17" spans="1:36">
      <c r="A17" s="1" t="s">
        <v>52</v>
      </c>
      <c r="B17" s="1" t="s">
        <v>89</v>
      </c>
      <c r="C17" s="1" t="s">
        <v>90</v>
      </c>
      <c r="D17" s="1" t="s">
        <v>43</v>
      </c>
      <c r="E17" s="1">
        <v>1988</v>
      </c>
      <c r="F17" s="1">
        <v>1988</v>
      </c>
      <c r="J17" s="1" t="s">
        <v>59</v>
      </c>
      <c r="K17" s="1" t="s">
        <v>45</v>
      </c>
      <c r="L17" s="1" t="s">
        <v>74</v>
      </c>
      <c r="M17" s="1" t="s">
        <v>47</v>
      </c>
      <c r="N17" s="1" t="s">
        <v>47</v>
      </c>
      <c r="O17" s="1" t="s">
        <v>47</v>
      </c>
      <c r="P17" s="1" t="s">
        <v>47</v>
      </c>
      <c r="S17" s="1" t="s">
        <v>48</v>
      </c>
      <c r="W17" s="1" t="s">
        <v>47</v>
      </c>
      <c r="Z17" s="1" t="s">
        <v>47</v>
      </c>
      <c r="AA17" s="1" t="s">
        <v>48</v>
      </c>
      <c r="AB17" s="1" t="s">
        <v>47</v>
      </c>
      <c r="AC17" s="1" t="s">
        <v>47</v>
      </c>
      <c r="AD17" s="1" t="s">
        <v>91</v>
      </c>
      <c r="AE17" s="1">
        <f t="shared" si="0"/>
        <v>0</v>
      </c>
      <c r="AF17" s="1">
        <f t="shared" si="1"/>
        <v>2</v>
      </c>
      <c r="AG17" s="1">
        <f xml:space="preserve"> 4-COUNTIF('Laws and Features'!U17:V17, "Yes") - COUNTIF(Z17, "Yes") - IF(LEN(_xlfn.CONCAT(Y17,X17))&gt;2, 1, 0)</f>
        <v>3</v>
      </c>
      <c r="AH17" s="1">
        <f t="shared" si="2"/>
        <v>1</v>
      </c>
      <c r="AI17" s="24">
        <f t="shared" si="3"/>
        <v>1.75</v>
      </c>
    </row>
    <row r="18" spans="1:36">
      <c r="A18" s="1" t="s">
        <v>8</v>
      </c>
      <c r="B18" s="1" t="s">
        <v>92</v>
      </c>
      <c r="C18" s="1" t="s">
        <v>92</v>
      </c>
      <c r="D18" s="1" t="s">
        <v>43</v>
      </c>
      <c r="E18" s="1">
        <v>1989</v>
      </c>
      <c r="F18" s="1">
        <v>1989</v>
      </c>
      <c r="J18" s="1" t="s">
        <v>59</v>
      </c>
      <c r="K18" s="1" t="s">
        <v>45</v>
      </c>
      <c r="M18" s="1" t="s">
        <v>47</v>
      </c>
      <c r="N18" s="1" t="s">
        <v>47</v>
      </c>
      <c r="O18" s="1" t="s">
        <v>47</v>
      </c>
      <c r="P18" s="1" t="s">
        <v>47</v>
      </c>
      <c r="S18" s="1" t="s">
        <v>48</v>
      </c>
      <c r="W18" s="1" t="s">
        <v>48</v>
      </c>
      <c r="AA18" s="1" t="s">
        <v>48</v>
      </c>
      <c r="AB18" s="1" t="s">
        <v>48</v>
      </c>
      <c r="AC18" s="1" t="s">
        <v>47</v>
      </c>
      <c r="AD18" s="1" t="s">
        <v>93</v>
      </c>
      <c r="AE18" s="1">
        <f t="shared" si="0"/>
        <v>0</v>
      </c>
      <c r="AF18" s="1">
        <f t="shared" si="1"/>
        <v>2</v>
      </c>
      <c r="AG18" s="1">
        <f xml:space="preserve"> 4-COUNTIF('Laws and Features'!U18:V18, "Yes") - COUNTIF(Z18, "Yes") - IF(LEN(_xlfn.CONCAT(Y18,X18))&gt;2, 1, 0)</f>
        <v>4</v>
      </c>
      <c r="AH18" s="1">
        <f t="shared" si="2"/>
        <v>0</v>
      </c>
      <c r="AI18" s="24">
        <f t="shared" si="3"/>
        <v>1.5</v>
      </c>
    </row>
    <row r="19" spans="1:36">
      <c r="A19" s="1" t="s">
        <v>52</v>
      </c>
      <c r="B19" s="1" t="s">
        <v>94</v>
      </c>
      <c r="C19" s="1" t="s">
        <v>73</v>
      </c>
      <c r="D19" s="1" t="s">
        <v>43</v>
      </c>
      <c r="E19" s="1">
        <v>1989</v>
      </c>
      <c r="F19" s="1">
        <v>1989</v>
      </c>
      <c r="J19" s="1" t="s">
        <v>44</v>
      </c>
      <c r="K19" s="1" t="s">
        <v>45</v>
      </c>
      <c r="L19" s="1" t="s">
        <v>46</v>
      </c>
      <c r="M19" s="1" t="s">
        <v>47</v>
      </c>
      <c r="N19" s="1" t="s">
        <v>47</v>
      </c>
      <c r="O19" s="1" t="s">
        <v>47</v>
      </c>
      <c r="P19" s="1" t="s">
        <v>47</v>
      </c>
      <c r="S19" s="1" t="s">
        <v>48</v>
      </c>
      <c r="W19" s="1" t="s">
        <v>47</v>
      </c>
      <c r="X19" s="1" t="s">
        <v>47</v>
      </c>
      <c r="Y19" s="1" t="s">
        <v>47</v>
      </c>
      <c r="Z19" s="1" t="s">
        <v>47</v>
      </c>
      <c r="AA19" s="1" t="s">
        <v>48</v>
      </c>
      <c r="AB19" s="1" t="s">
        <v>48</v>
      </c>
      <c r="AC19" s="1" t="s">
        <v>47</v>
      </c>
      <c r="AD19" s="1" t="s">
        <v>95</v>
      </c>
      <c r="AE19" s="1">
        <f t="shared" si="0"/>
        <v>1</v>
      </c>
      <c r="AF19" s="1">
        <f t="shared" si="1"/>
        <v>3</v>
      </c>
      <c r="AG19" s="1">
        <f xml:space="preserve"> 4-COUNTIF('Laws and Features'!U19:V19, "Yes") - COUNTIF(Z19, "Yes") - IF(LEN(_xlfn.CONCAT(Y19,X19))&gt;2, 1, 0)</f>
        <v>2</v>
      </c>
      <c r="AH19" s="1">
        <f t="shared" si="2"/>
        <v>0</v>
      </c>
      <c r="AI19" s="24">
        <f t="shared" si="3"/>
        <v>2.25</v>
      </c>
    </row>
    <row r="20" spans="1:36">
      <c r="A20" s="1" t="s">
        <v>52</v>
      </c>
      <c r="B20" s="1" t="s">
        <v>96</v>
      </c>
      <c r="C20" s="1" t="s">
        <v>73</v>
      </c>
      <c r="D20" s="1" t="s">
        <v>43</v>
      </c>
      <c r="E20" s="1">
        <v>1990</v>
      </c>
      <c r="F20" s="1">
        <v>1990</v>
      </c>
      <c r="J20" s="1" t="s">
        <v>44</v>
      </c>
      <c r="K20" s="1" t="s">
        <v>45</v>
      </c>
      <c r="N20" s="1" t="s">
        <v>47</v>
      </c>
      <c r="S20" s="1" t="s">
        <v>48</v>
      </c>
      <c r="W20" s="1" t="s">
        <v>47</v>
      </c>
      <c r="Z20" s="1" t="s">
        <v>47</v>
      </c>
      <c r="AA20" s="1" t="s">
        <v>48</v>
      </c>
      <c r="AB20" s="1" t="s">
        <v>48</v>
      </c>
      <c r="AC20" s="1" t="s">
        <v>47</v>
      </c>
      <c r="AD20" s="1" t="s">
        <v>97</v>
      </c>
      <c r="AE20" s="1">
        <f t="shared" si="0"/>
        <v>1</v>
      </c>
      <c r="AF20" s="1">
        <f t="shared" si="1"/>
        <v>0</v>
      </c>
      <c r="AG20" s="1">
        <f xml:space="preserve"> 4-COUNTIF('Laws and Features'!U20:V20, "Yes") - COUNTIF(Z20, "Yes") - IF(LEN(_xlfn.CONCAT(Y20,X20))&gt;2, 1, 0)</f>
        <v>3</v>
      </c>
      <c r="AH20" s="1">
        <f t="shared" si="2"/>
        <v>0</v>
      </c>
      <c r="AI20" s="24">
        <f t="shared" si="3"/>
        <v>1.75</v>
      </c>
    </row>
    <row r="21" spans="1:36">
      <c r="A21" s="1" t="s">
        <v>87</v>
      </c>
      <c r="B21" s="1" t="s">
        <v>98</v>
      </c>
      <c r="C21" s="1" t="s">
        <v>99</v>
      </c>
      <c r="D21" s="1" t="s">
        <v>43</v>
      </c>
      <c r="E21" s="1">
        <v>1991</v>
      </c>
      <c r="F21" s="1">
        <v>1991</v>
      </c>
      <c r="J21" s="1" t="s">
        <v>59</v>
      </c>
      <c r="K21" s="1" t="s">
        <v>45</v>
      </c>
      <c r="L21" s="1" t="s">
        <v>46</v>
      </c>
      <c r="M21" s="1" t="s">
        <v>47</v>
      </c>
      <c r="N21" s="1" t="s">
        <v>47</v>
      </c>
      <c r="O21" s="1" t="s">
        <v>47</v>
      </c>
      <c r="P21" s="1" t="s">
        <v>47</v>
      </c>
      <c r="S21" s="1" t="s">
        <v>48</v>
      </c>
      <c r="W21" s="1" t="s">
        <v>47</v>
      </c>
      <c r="X21" s="1" t="s">
        <v>47</v>
      </c>
      <c r="Y21" s="1" t="s">
        <v>47</v>
      </c>
      <c r="Z21" s="1" t="s">
        <v>47</v>
      </c>
      <c r="AA21" s="1" t="s">
        <v>48</v>
      </c>
      <c r="AB21" s="1" t="s">
        <v>48</v>
      </c>
      <c r="AC21" s="1" t="s">
        <v>47</v>
      </c>
      <c r="AD21" s="4" t="s">
        <v>100</v>
      </c>
      <c r="AE21" s="1">
        <f t="shared" si="0"/>
        <v>0</v>
      </c>
      <c r="AF21" s="1">
        <f t="shared" si="1"/>
        <v>3</v>
      </c>
      <c r="AG21" s="1">
        <f xml:space="preserve"> 4-COUNTIF('Laws and Features'!U21:V21, "Yes") - COUNTIF(Z21, "Yes") - IF(LEN(_xlfn.CONCAT(Y21,X21))&gt;2, 1, 0)</f>
        <v>2</v>
      </c>
      <c r="AH21" s="1">
        <f t="shared" si="2"/>
        <v>0</v>
      </c>
      <c r="AI21" s="24">
        <f t="shared" si="3"/>
        <v>1.25</v>
      </c>
    </row>
    <row r="22" spans="1:36">
      <c r="A22" s="1" t="s">
        <v>87</v>
      </c>
      <c r="B22" s="1" t="s">
        <v>101</v>
      </c>
      <c r="C22" s="1" t="s">
        <v>99</v>
      </c>
      <c r="D22" s="1" t="s">
        <v>43</v>
      </c>
      <c r="E22" s="1">
        <v>1992</v>
      </c>
      <c r="F22" s="1">
        <v>1992</v>
      </c>
      <c r="J22" s="1" t="s">
        <v>59</v>
      </c>
      <c r="K22" s="1" t="s">
        <v>45</v>
      </c>
      <c r="L22" s="1" t="s">
        <v>46</v>
      </c>
      <c r="M22" s="1" t="s">
        <v>47</v>
      </c>
      <c r="N22" s="1" t="s">
        <v>47</v>
      </c>
      <c r="O22" s="1" t="s">
        <v>47</v>
      </c>
      <c r="P22" s="1" t="s">
        <v>47</v>
      </c>
      <c r="S22" s="1" t="s">
        <v>48</v>
      </c>
      <c r="W22" s="1" t="s">
        <v>47</v>
      </c>
      <c r="X22" s="1" t="s">
        <v>47</v>
      </c>
      <c r="Y22" s="1" t="s">
        <v>47</v>
      </c>
      <c r="Z22" s="1" t="s">
        <v>47</v>
      </c>
      <c r="AA22" s="1" t="s">
        <v>48</v>
      </c>
      <c r="AB22" s="1" t="s">
        <v>48</v>
      </c>
      <c r="AC22" s="1" t="s">
        <v>47</v>
      </c>
      <c r="AD22" s="4" t="s">
        <v>102</v>
      </c>
      <c r="AE22" s="1">
        <f t="shared" si="0"/>
        <v>0</v>
      </c>
      <c r="AF22" s="1">
        <f t="shared" si="1"/>
        <v>3</v>
      </c>
      <c r="AG22" s="1">
        <f xml:space="preserve"> 4-COUNTIF('Laws and Features'!U22:V22, "Yes") - COUNTIF(Z22, "Yes") - IF(LEN(_xlfn.CONCAT(Y22,X22))&gt;2, 1, 0)</f>
        <v>2</v>
      </c>
      <c r="AH22" s="1">
        <f t="shared" si="2"/>
        <v>0</v>
      </c>
      <c r="AI22" s="24">
        <f t="shared" si="3"/>
        <v>1.25</v>
      </c>
    </row>
    <row r="23" spans="1:36">
      <c r="A23" s="1" t="s">
        <v>52</v>
      </c>
      <c r="B23" s="1" t="s">
        <v>103</v>
      </c>
      <c r="C23" s="1" t="s">
        <v>42</v>
      </c>
      <c r="D23" s="1" t="s">
        <v>43</v>
      </c>
      <c r="E23" s="1">
        <v>1992</v>
      </c>
      <c r="F23" s="1">
        <v>1992</v>
      </c>
      <c r="J23" s="1" t="s">
        <v>59</v>
      </c>
      <c r="K23" s="1" t="s">
        <v>45</v>
      </c>
      <c r="M23" s="1" t="s">
        <v>47</v>
      </c>
      <c r="N23" s="1" t="s">
        <v>47</v>
      </c>
      <c r="O23" s="1" t="s">
        <v>47</v>
      </c>
      <c r="P23" s="1" t="s">
        <v>47</v>
      </c>
      <c r="S23" s="1" t="s">
        <v>48</v>
      </c>
      <c r="W23" s="1" t="s">
        <v>47</v>
      </c>
      <c r="Z23" s="1" t="s">
        <v>47</v>
      </c>
      <c r="AA23" s="1" t="s">
        <v>48</v>
      </c>
      <c r="AB23" s="1" t="s">
        <v>48</v>
      </c>
      <c r="AC23" s="1" t="s">
        <v>47</v>
      </c>
      <c r="AD23" s="4" t="s">
        <v>104</v>
      </c>
      <c r="AE23" s="1">
        <f t="shared" si="0"/>
        <v>0</v>
      </c>
      <c r="AF23" s="1">
        <f t="shared" si="1"/>
        <v>2</v>
      </c>
      <c r="AG23" s="1">
        <f xml:space="preserve"> 4-COUNTIF('Laws and Features'!U23:V23, "Yes") - COUNTIF(Z23, "Yes") - IF(LEN(_xlfn.CONCAT(Y23,X23))&gt;2, 1, 0)</f>
        <v>3</v>
      </c>
      <c r="AH23" s="1">
        <f t="shared" si="2"/>
        <v>0</v>
      </c>
      <c r="AI23" s="24">
        <f t="shared" si="3"/>
        <v>1.25</v>
      </c>
    </row>
    <row r="24" spans="1:36">
      <c r="A24" s="1" t="s">
        <v>52</v>
      </c>
      <c r="B24" s="1" t="s">
        <v>105</v>
      </c>
      <c r="C24" s="1" t="s">
        <v>42</v>
      </c>
      <c r="D24" s="1" t="s">
        <v>43</v>
      </c>
      <c r="E24" s="1">
        <v>1992</v>
      </c>
      <c r="F24" s="1">
        <v>1992</v>
      </c>
      <c r="J24" s="1" t="s">
        <v>59</v>
      </c>
      <c r="K24" s="1" t="s">
        <v>45</v>
      </c>
      <c r="N24" s="1" t="s">
        <v>47</v>
      </c>
      <c r="S24" s="1" t="s">
        <v>48</v>
      </c>
      <c r="W24" s="1" t="s">
        <v>48</v>
      </c>
      <c r="AA24" s="1" t="s">
        <v>48</v>
      </c>
      <c r="AB24" s="1" t="s">
        <v>48</v>
      </c>
      <c r="AC24" s="1" t="s">
        <v>47</v>
      </c>
      <c r="AD24" s="4" t="s">
        <v>106</v>
      </c>
      <c r="AE24" s="1">
        <f t="shared" si="0"/>
        <v>0</v>
      </c>
      <c r="AF24" s="1">
        <f t="shared" si="1"/>
        <v>0</v>
      </c>
      <c r="AG24" s="1">
        <f xml:space="preserve"> 4-COUNTIF('Laws and Features'!U24:V24, "Yes") - COUNTIF(Z24, "Yes") - IF(LEN(_xlfn.CONCAT(Y24,X24))&gt;2, 1, 0)</f>
        <v>4</v>
      </c>
      <c r="AH24" s="1">
        <f t="shared" si="2"/>
        <v>0</v>
      </c>
      <c r="AI24" s="24">
        <f t="shared" si="3"/>
        <v>1</v>
      </c>
    </row>
    <row r="25" spans="1:36">
      <c r="A25" s="1" t="s">
        <v>52</v>
      </c>
      <c r="B25" s="1" t="s">
        <v>107</v>
      </c>
      <c r="C25" s="1" t="s">
        <v>69</v>
      </c>
      <c r="D25" s="1" t="s">
        <v>43</v>
      </c>
      <c r="E25" s="1">
        <v>1993</v>
      </c>
      <c r="F25" s="1">
        <v>1993</v>
      </c>
      <c r="J25" s="1" t="s">
        <v>59</v>
      </c>
      <c r="K25" s="1" t="s">
        <v>45</v>
      </c>
      <c r="M25" s="1" t="s">
        <v>47</v>
      </c>
      <c r="N25" s="1" t="s">
        <v>47</v>
      </c>
      <c r="P25" s="1" t="s">
        <v>47</v>
      </c>
      <c r="Q25" s="1" t="s">
        <v>47</v>
      </c>
      <c r="S25" s="1" t="s">
        <v>47</v>
      </c>
      <c r="V25" s="1" t="s">
        <v>47</v>
      </c>
      <c r="W25" s="1" t="s">
        <v>47</v>
      </c>
      <c r="X25" s="1" t="s">
        <v>47</v>
      </c>
      <c r="Y25" s="1" t="s">
        <v>47</v>
      </c>
      <c r="Z25" s="1" t="s">
        <v>47</v>
      </c>
      <c r="AA25" s="1" t="s">
        <v>48</v>
      </c>
      <c r="AB25" s="1" t="s">
        <v>48</v>
      </c>
      <c r="AC25" s="1" t="s">
        <v>47</v>
      </c>
      <c r="AD25" s="1" t="s">
        <v>108</v>
      </c>
      <c r="AE25" s="1">
        <f t="shared" si="0"/>
        <v>0</v>
      </c>
      <c r="AF25" s="1">
        <f t="shared" si="1"/>
        <v>2</v>
      </c>
      <c r="AG25" s="1">
        <f xml:space="preserve"> 4-COUNTIF('Laws and Features'!U25:V25, "Yes") - COUNTIF(Z25, "Yes") - IF(LEN(_xlfn.CONCAT(Y25,X25))&gt;2, 1, 0)</f>
        <v>1</v>
      </c>
      <c r="AH25" s="1">
        <f t="shared" si="2"/>
        <v>0</v>
      </c>
      <c r="AI25" s="24">
        <f t="shared" si="3"/>
        <v>0.75</v>
      </c>
    </row>
    <row r="26" spans="1:36">
      <c r="A26" s="1" t="s">
        <v>8</v>
      </c>
      <c r="B26" s="1" t="s">
        <v>109</v>
      </c>
      <c r="C26" s="1" t="s">
        <v>109</v>
      </c>
      <c r="D26" s="1" t="s">
        <v>43</v>
      </c>
      <c r="E26" s="1">
        <v>1993</v>
      </c>
      <c r="F26" s="1">
        <v>1993</v>
      </c>
      <c r="J26" s="1" t="s">
        <v>44</v>
      </c>
      <c r="K26" s="1" t="s">
        <v>45</v>
      </c>
      <c r="L26" s="1" t="s">
        <v>46</v>
      </c>
      <c r="M26" s="1" t="s">
        <v>47</v>
      </c>
      <c r="N26" s="1" t="s">
        <v>47</v>
      </c>
      <c r="O26" s="1" t="s">
        <v>47</v>
      </c>
      <c r="P26" s="1" t="s">
        <v>47</v>
      </c>
      <c r="S26" s="1" t="s">
        <v>48</v>
      </c>
      <c r="W26" s="1" t="s">
        <v>47</v>
      </c>
      <c r="X26" s="1" t="s">
        <v>47</v>
      </c>
      <c r="Y26" s="1" t="s">
        <v>47</v>
      </c>
      <c r="Z26" s="1" t="s">
        <v>47</v>
      </c>
      <c r="AA26" s="1" t="s">
        <v>47</v>
      </c>
      <c r="AB26" s="1" t="s">
        <v>48</v>
      </c>
      <c r="AC26" s="1" t="s">
        <v>47</v>
      </c>
      <c r="AD26" s="1" t="s">
        <v>110</v>
      </c>
      <c r="AE26" s="1">
        <f t="shared" si="0"/>
        <v>1</v>
      </c>
      <c r="AF26" s="1">
        <f t="shared" si="1"/>
        <v>3</v>
      </c>
      <c r="AG26" s="1">
        <f xml:space="preserve"> 4-COUNTIF('Laws and Features'!U26:V26, "Yes") - COUNTIF(Z26, "Yes") - IF(LEN(_xlfn.CONCAT(Y26,X26))&gt;2, 1, 0)</f>
        <v>2</v>
      </c>
      <c r="AH26" s="1">
        <f t="shared" si="2"/>
        <v>1</v>
      </c>
      <c r="AI26" s="24">
        <f t="shared" si="3"/>
        <v>2.75</v>
      </c>
    </row>
    <row r="27" spans="1:36">
      <c r="A27" s="1" t="s">
        <v>52</v>
      </c>
      <c r="B27" s="1" t="s">
        <v>111</v>
      </c>
      <c r="C27" s="1" t="s">
        <v>42</v>
      </c>
      <c r="D27" s="1" t="s">
        <v>43</v>
      </c>
      <c r="E27" s="1">
        <v>1994</v>
      </c>
      <c r="F27" s="1">
        <v>1994</v>
      </c>
      <c r="J27" s="1" t="s">
        <v>59</v>
      </c>
      <c r="K27" s="1" t="s">
        <v>45</v>
      </c>
      <c r="N27" s="1" t="s">
        <v>47</v>
      </c>
      <c r="S27" s="1" t="s">
        <v>48</v>
      </c>
      <c r="W27" s="1" t="s">
        <v>47</v>
      </c>
      <c r="X27" s="1" t="s">
        <v>47</v>
      </c>
      <c r="Y27" s="1" t="s">
        <v>47</v>
      </c>
      <c r="Z27" s="1" t="s">
        <v>47</v>
      </c>
      <c r="AA27" s="1" t="s">
        <v>48</v>
      </c>
      <c r="AB27" s="1" t="s">
        <v>48</v>
      </c>
      <c r="AC27" s="1" t="s">
        <v>47</v>
      </c>
      <c r="AD27" s="4" t="s">
        <v>112</v>
      </c>
      <c r="AE27" s="1">
        <f t="shared" si="0"/>
        <v>0</v>
      </c>
      <c r="AF27" s="1">
        <f t="shared" si="1"/>
        <v>0</v>
      </c>
      <c r="AG27" s="1">
        <f xml:space="preserve"> 4-COUNTIF('Laws and Features'!U27:V27, "Yes") - COUNTIF(Z27, "Yes") - IF(LEN(_xlfn.CONCAT(Y27,X27))&gt;2, 1, 0)</f>
        <v>2</v>
      </c>
      <c r="AH27" s="1">
        <f t="shared" si="2"/>
        <v>0</v>
      </c>
      <c r="AI27" s="24">
        <f t="shared" si="3"/>
        <v>0.5</v>
      </c>
    </row>
    <row r="28" spans="1:36">
      <c r="A28" s="1" t="s">
        <v>52</v>
      </c>
      <c r="B28" s="1" t="s">
        <v>113</v>
      </c>
      <c r="C28" s="1" t="s">
        <v>90</v>
      </c>
      <c r="D28" s="1" t="s">
        <v>43</v>
      </c>
      <c r="E28" s="1">
        <v>1996</v>
      </c>
      <c r="F28" s="1">
        <v>1996</v>
      </c>
      <c r="J28" s="1" t="s">
        <v>44</v>
      </c>
      <c r="K28" s="1" t="s">
        <v>45</v>
      </c>
      <c r="M28" s="1" t="s">
        <v>47</v>
      </c>
      <c r="N28" s="1" t="s">
        <v>47</v>
      </c>
      <c r="S28" s="1" t="s">
        <v>48</v>
      </c>
      <c r="W28" s="1" t="s">
        <v>47</v>
      </c>
      <c r="X28" s="1" t="s">
        <v>47</v>
      </c>
      <c r="Z28" s="1" t="s">
        <v>47</v>
      </c>
      <c r="AA28" s="1" t="s">
        <v>48</v>
      </c>
      <c r="AB28" s="1" t="s">
        <v>47</v>
      </c>
      <c r="AC28" s="1" t="s">
        <v>47</v>
      </c>
      <c r="AD28" s="4" t="s">
        <v>114</v>
      </c>
      <c r="AE28" s="1">
        <f t="shared" si="0"/>
        <v>1</v>
      </c>
      <c r="AF28" s="1">
        <f t="shared" si="1"/>
        <v>0</v>
      </c>
      <c r="AG28" s="1">
        <f xml:space="preserve"> 4-COUNTIF('Laws and Features'!U28:V28, "Yes") - COUNTIF(Z28, "Yes") - IF(LEN(_xlfn.CONCAT(Y28,X28))&gt;2, 1, 0)</f>
        <v>2</v>
      </c>
      <c r="AH28" s="1">
        <f t="shared" si="2"/>
        <v>1</v>
      </c>
      <c r="AI28" s="24">
        <f t="shared" si="3"/>
        <v>2</v>
      </c>
    </row>
    <row r="29" spans="1:36">
      <c r="A29" s="1" t="s">
        <v>52</v>
      </c>
      <c r="B29" s="1" t="s">
        <v>115</v>
      </c>
      <c r="C29" s="1" t="s">
        <v>116</v>
      </c>
      <c r="D29" s="1" t="s">
        <v>43</v>
      </c>
      <c r="E29" s="1">
        <v>1998</v>
      </c>
      <c r="F29" s="1">
        <v>1998</v>
      </c>
      <c r="J29" s="1" t="s">
        <v>44</v>
      </c>
      <c r="K29" s="1" t="s">
        <v>45</v>
      </c>
      <c r="L29" s="1" t="s">
        <v>46</v>
      </c>
      <c r="M29" s="1" t="s">
        <v>47</v>
      </c>
      <c r="N29" s="1" t="s">
        <v>47</v>
      </c>
      <c r="O29" s="1" t="s">
        <v>47</v>
      </c>
      <c r="P29" s="1" t="s">
        <v>47</v>
      </c>
      <c r="S29" s="1" t="s">
        <v>48</v>
      </c>
      <c r="W29" s="1" t="s">
        <v>47</v>
      </c>
      <c r="X29" s="1" t="s">
        <v>47</v>
      </c>
      <c r="Y29" s="1" t="s">
        <v>47</v>
      </c>
      <c r="AA29" s="1" t="s">
        <v>48</v>
      </c>
      <c r="AB29" s="1" t="s">
        <v>48</v>
      </c>
      <c r="AC29" s="1" t="s">
        <v>47</v>
      </c>
      <c r="AD29" s="1" t="s">
        <v>86</v>
      </c>
      <c r="AE29" s="1">
        <f t="shared" si="0"/>
        <v>1</v>
      </c>
      <c r="AF29" s="1">
        <f t="shared" si="1"/>
        <v>3</v>
      </c>
      <c r="AG29" s="1">
        <f xml:space="preserve"> 4-COUNTIF('Laws and Features'!U29:V29, "Yes") - COUNTIF(Z29, "Yes") - IF(LEN(_xlfn.CONCAT(Y29,X29))&gt;2, 1, 0)</f>
        <v>3</v>
      </c>
      <c r="AH29" s="1">
        <f t="shared" si="2"/>
        <v>0</v>
      </c>
      <c r="AI29" s="24">
        <f t="shared" si="3"/>
        <v>2.5</v>
      </c>
    </row>
    <row r="30" spans="1:36">
      <c r="A30" s="1" t="s">
        <v>52</v>
      </c>
      <c r="B30" s="1" t="s">
        <v>117</v>
      </c>
      <c r="C30" s="1" t="s">
        <v>118</v>
      </c>
      <c r="D30" s="1" t="s">
        <v>43</v>
      </c>
      <c r="E30" s="1">
        <v>1998</v>
      </c>
      <c r="F30" s="1">
        <v>1998</v>
      </c>
      <c r="J30" s="1" t="s">
        <v>59</v>
      </c>
      <c r="K30" s="1" t="s">
        <v>45</v>
      </c>
      <c r="N30" s="1" t="s">
        <v>47</v>
      </c>
      <c r="S30" s="1" t="s">
        <v>47</v>
      </c>
      <c r="T30" s="1" t="s">
        <v>47</v>
      </c>
      <c r="V30" s="1" t="s">
        <v>47</v>
      </c>
      <c r="W30" s="1" t="s">
        <v>47</v>
      </c>
      <c r="Z30" s="1" t="s">
        <v>47</v>
      </c>
      <c r="AA30" s="1" t="s">
        <v>48</v>
      </c>
      <c r="AB30" s="1" t="s">
        <v>48</v>
      </c>
      <c r="AC30" s="1" t="s">
        <v>47</v>
      </c>
      <c r="AD30" s="1" t="s">
        <v>119</v>
      </c>
      <c r="AE30" s="1">
        <f t="shared" si="0"/>
        <v>0</v>
      </c>
      <c r="AF30" s="1">
        <f t="shared" si="1"/>
        <v>0</v>
      </c>
      <c r="AG30" s="1">
        <f xml:space="preserve"> 4-COUNTIF('Laws and Features'!U30:V30, "Yes") - COUNTIF(Z30, "Yes") - IF(LEN(_xlfn.CONCAT(Y30,X30))&gt;2, 1, 0)</f>
        <v>2</v>
      </c>
      <c r="AH30" s="1">
        <f t="shared" si="2"/>
        <v>0</v>
      </c>
      <c r="AI30" s="24">
        <f t="shared" si="3"/>
        <v>0.5</v>
      </c>
      <c r="AJ30" s="1" t="s">
        <v>120</v>
      </c>
    </row>
    <row r="31" spans="1:36">
      <c r="A31" s="1" t="s">
        <v>52</v>
      </c>
      <c r="B31" s="1" t="s">
        <v>121</v>
      </c>
      <c r="C31" s="1" t="s">
        <v>116</v>
      </c>
      <c r="D31" s="1" t="s">
        <v>43</v>
      </c>
      <c r="E31" s="1">
        <v>2000</v>
      </c>
      <c r="F31" s="1">
        <v>2000</v>
      </c>
      <c r="J31" s="1" t="s">
        <v>44</v>
      </c>
      <c r="L31" s="1" t="s">
        <v>70</v>
      </c>
      <c r="R31" s="1" t="s">
        <v>47</v>
      </c>
      <c r="S31" s="1" t="s">
        <v>48</v>
      </c>
      <c r="W31" s="1" t="s">
        <v>47</v>
      </c>
      <c r="Y31" s="1" t="s">
        <v>47</v>
      </c>
      <c r="AA31" s="1" t="s">
        <v>48</v>
      </c>
      <c r="AB31" s="1" t="s">
        <v>48</v>
      </c>
      <c r="AC31" s="1" t="s">
        <v>48</v>
      </c>
      <c r="AE31" s="1">
        <f t="shared" si="0"/>
        <v>1</v>
      </c>
      <c r="AF31" s="1">
        <f t="shared" si="1"/>
        <v>1</v>
      </c>
      <c r="AG31" s="1">
        <f xml:space="preserve"> 4-COUNTIF('Laws and Features'!U31:V31, "Yes") - COUNTIF(Z31, "Yes") - IF(LEN(_xlfn.CONCAT(Y31,X31))&gt;2, 1, 0)</f>
        <v>3</v>
      </c>
      <c r="AH31" s="1">
        <f t="shared" si="2"/>
        <v>0</v>
      </c>
      <c r="AI31" s="24">
        <f t="shared" si="3"/>
        <v>2</v>
      </c>
    </row>
    <row r="32" spans="1:36">
      <c r="A32" s="1" t="s">
        <v>52</v>
      </c>
      <c r="B32" s="1" t="s">
        <v>122</v>
      </c>
      <c r="C32" s="1" t="s">
        <v>116</v>
      </c>
      <c r="D32" s="1" t="s">
        <v>43</v>
      </c>
      <c r="E32" s="1">
        <v>2000</v>
      </c>
      <c r="F32" s="1">
        <v>2000</v>
      </c>
      <c r="J32" s="1" t="s">
        <v>44</v>
      </c>
      <c r="L32" s="1" t="s">
        <v>46</v>
      </c>
      <c r="M32" s="1" t="s">
        <v>47</v>
      </c>
      <c r="N32" s="1" t="s">
        <v>47</v>
      </c>
      <c r="O32" s="1" t="s">
        <v>47</v>
      </c>
      <c r="P32" s="1" t="s">
        <v>47</v>
      </c>
      <c r="Q32" s="1" t="s">
        <v>47</v>
      </c>
      <c r="S32" s="1" t="s">
        <v>48</v>
      </c>
      <c r="W32" s="1" t="s">
        <v>47</v>
      </c>
      <c r="X32" s="1" t="s">
        <v>47</v>
      </c>
      <c r="Y32" s="1" t="s">
        <v>47</v>
      </c>
      <c r="AA32" s="1" t="s">
        <v>48</v>
      </c>
      <c r="AB32" s="1" t="s">
        <v>48</v>
      </c>
      <c r="AC32" s="1" t="s">
        <v>48</v>
      </c>
      <c r="AE32" s="1">
        <f t="shared" si="0"/>
        <v>1</v>
      </c>
      <c r="AF32" s="1">
        <f t="shared" si="1"/>
        <v>4</v>
      </c>
      <c r="AG32" s="1">
        <f xml:space="preserve"> 4-COUNTIF('Laws and Features'!U32:V32, "Yes") - COUNTIF(Z32, "Yes") - IF(LEN(_xlfn.CONCAT(Y32,X32))&gt;2, 1, 0)</f>
        <v>3</v>
      </c>
      <c r="AH32" s="1">
        <f t="shared" si="2"/>
        <v>0</v>
      </c>
      <c r="AI32" s="24">
        <f t="shared" si="3"/>
        <v>2.75</v>
      </c>
    </row>
    <row r="33" spans="1:36">
      <c r="A33" s="1" t="s">
        <v>52</v>
      </c>
      <c r="B33" s="1" t="s">
        <v>123</v>
      </c>
      <c r="C33" s="1" t="s">
        <v>90</v>
      </c>
      <c r="D33" s="1" t="s">
        <v>43</v>
      </c>
      <c r="E33" s="1">
        <v>2000</v>
      </c>
      <c r="F33" s="1">
        <v>2000</v>
      </c>
      <c r="J33" s="1" t="s">
        <v>44</v>
      </c>
      <c r="K33" s="1" t="s">
        <v>45</v>
      </c>
      <c r="L33" s="1" t="s">
        <v>74</v>
      </c>
      <c r="M33" s="1" t="s">
        <v>47</v>
      </c>
      <c r="N33" s="1" t="s">
        <v>47</v>
      </c>
      <c r="S33" s="1" t="s">
        <v>47</v>
      </c>
      <c r="T33" s="1" t="s">
        <v>47</v>
      </c>
      <c r="W33" s="1" t="s">
        <v>48</v>
      </c>
      <c r="AA33" s="1" t="s">
        <v>48</v>
      </c>
      <c r="AB33" s="1" t="s">
        <v>47</v>
      </c>
      <c r="AC33" s="1" t="s">
        <v>47</v>
      </c>
      <c r="AD33" s="4" t="s">
        <v>124</v>
      </c>
      <c r="AE33" s="1">
        <f t="shared" si="0"/>
        <v>1</v>
      </c>
      <c r="AF33" s="1">
        <f t="shared" si="1"/>
        <v>0</v>
      </c>
      <c r="AG33" s="1">
        <f xml:space="preserve"> 4-COUNTIF('Laws and Features'!U33:V33, "Yes") - COUNTIF(Z33, "Yes") - IF(LEN(_xlfn.CONCAT(Y33,X33))&gt;2, 1, 0)</f>
        <v>4</v>
      </c>
      <c r="AH33" s="1">
        <f t="shared" si="2"/>
        <v>1</v>
      </c>
      <c r="AI33" s="24">
        <f t="shared" si="3"/>
        <v>2.5</v>
      </c>
      <c r="AJ33" s="4" t="s">
        <v>125</v>
      </c>
    </row>
    <row r="34" spans="1:36">
      <c r="A34" s="1" t="s">
        <v>52</v>
      </c>
      <c r="B34" s="1" t="s">
        <v>126</v>
      </c>
      <c r="C34" s="1" t="s">
        <v>127</v>
      </c>
      <c r="D34" s="1" t="s">
        <v>43</v>
      </c>
      <c r="E34" s="1">
        <v>2000</v>
      </c>
      <c r="F34" s="1">
        <v>2000</v>
      </c>
      <c r="J34" s="1" t="s">
        <v>44</v>
      </c>
      <c r="K34" s="1" t="s">
        <v>45</v>
      </c>
      <c r="M34" s="1" t="s">
        <v>47</v>
      </c>
      <c r="N34" s="1" t="s">
        <v>47</v>
      </c>
      <c r="O34" s="1" t="s">
        <v>47</v>
      </c>
      <c r="P34" s="1" t="s">
        <v>47</v>
      </c>
      <c r="S34" s="1" t="s">
        <v>47</v>
      </c>
      <c r="T34" s="1" t="s">
        <v>47</v>
      </c>
      <c r="W34" s="1" t="s">
        <v>48</v>
      </c>
      <c r="AA34" s="1" t="s">
        <v>48</v>
      </c>
      <c r="AB34" s="1" t="s">
        <v>48</v>
      </c>
      <c r="AC34" s="1" t="s">
        <v>47</v>
      </c>
      <c r="AD34" s="4" t="s">
        <v>128</v>
      </c>
      <c r="AE34" s="1">
        <f t="shared" si="0"/>
        <v>1</v>
      </c>
      <c r="AF34" s="1">
        <f t="shared" si="1"/>
        <v>2</v>
      </c>
      <c r="AG34" s="1">
        <f xml:space="preserve"> 4-COUNTIF('Laws and Features'!U34:V34, "Yes") - COUNTIF(Z34, "Yes") - IF(LEN(_xlfn.CONCAT(Y34,X34))&gt;2, 1, 0)</f>
        <v>4</v>
      </c>
      <c r="AH34" s="1">
        <f t="shared" si="2"/>
        <v>0</v>
      </c>
      <c r="AI34" s="24">
        <f t="shared" si="3"/>
        <v>2.5</v>
      </c>
    </row>
    <row r="35" spans="1:36">
      <c r="A35" s="1" t="s">
        <v>52</v>
      </c>
      <c r="B35" s="1" t="s">
        <v>129</v>
      </c>
      <c r="C35" s="1" t="s">
        <v>58</v>
      </c>
      <c r="D35" s="1" t="s">
        <v>43</v>
      </c>
      <c r="E35" s="1">
        <v>2000</v>
      </c>
      <c r="F35" s="1">
        <v>2000</v>
      </c>
      <c r="J35" s="1" t="s">
        <v>44</v>
      </c>
      <c r="K35" s="1" t="s">
        <v>45</v>
      </c>
      <c r="R35" s="1" t="s">
        <v>47</v>
      </c>
      <c r="S35" s="1" t="s">
        <v>48</v>
      </c>
      <c r="W35" s="1" t="s">
        <v>47</v>
      </c>
      <c r="X35" s="1" t="s">
        <v>47</v>
      </c>
      <c r="Y35" s="1" t="s">
        <v>47</v>
      </c>
      <c r="Z35" s="1" t="s">
        <v>47</v>
      </c>
      <c r="AA35" s="1" t="s">
        <v>48</v>
      </c>
      <c r="AB35" s="1" t="s">
        <v>48</v>
      </c>
      <c r="AC35" s="1" t="s">
        <v>48</v>
      </c>
      <c r="AE35" s="1">
        <f t="shared" si="0"/>
        <v>1</v>
      </c>
      <c r="AF35" s="1">
        <f t="shared" si="1"/>
        <v>0</v>
      </c>
      <c r="AG35" s="1">
        <f xml:space="preserve"> 4-COUNTIF('Laws and Features'!U35:V35, "Yes") - COUNTIF(Z35, "Yes") - IF(LEN(_xlfn.CONCAT(Y35,X35))&gt;2, 1, 0)</f>
        <v>2</v>
      </c>
      <c r="AH35" s="1">
        <f t="shared" si="2"/>
        <v>0</v>
      </c>
      <c r="AI35" s="24">
        <f t="shared" si="3"/>
        <v>1.5</v>
      </c>
    </row>
    <row r="36" spans="1:36">
      <c r="A36" s="1" t="s">
        <v>52</v>
      </c>
      <c r="B36" s="1" t="s">
        <v>130</v>
      </c>
      <c r="C36" s="1" t="s">
        <v>99</v>
      </c>
      <c r="D36" s="1" t="s">
        <v>43</v>
      </c>
      <c r="E36" s="1">
        <v>2002</v>
      </c>
      <c r="F36" s="1">
        <v>2002</v>
      </c>
      <c r="J36" s="1" t="s">
        <v>44</v>
      </c>
      <c r="K36" s="1" t="s">
        <v>45</v>
      </c>
      <c r="M36" s="1" t="s">
        <v>47</v>
      </c>
      <c r="N36" s="1" t="s">
        <v>47</v>
      </c>
      <c r="O36" s="1" t="s">
        <v>47</v>
      </c>
      <c r="S36" s="1" t="s">
        <v>47</v>
      </c>
      <c r="T36" s="1" t="s">
        <v>47</v>
      </c>
      <c r="W36" s="1" t="s">
        <v>47</v>
      </c>
      <c r="X36" s="1" t="s">
        <v>47</v>
      </c>
      <c r="Y36" s="1" t="s">
        <v>47</v>
      </c>
      <c r="Z36" s="1" t="s">
        <v>47</v>
      </c>
      <c r="AA36" s="1" t="s">
        <v>48</v>
      </c>
      <c r="AB36" s="1" t="s">
        <v>48</v>
      </c>
      <c r="AC36" s="1" t="s">
        <v>47</v>
      </c>
      <c r="AD36" s="4" t="s">
        <v>131</v>
      </c>
      <c r="AE36" s="1">
        <f t="shared" si="0"/>
        <v>1</v>
      </c>
      <c r="AF36" s="1">
        <f t="shared" si="1"/>
        <v>1</v>
      </c>
      <c r="AG36" s="1">
        <f xml:space="preserve"> 4-COUNTIF('Laws and Features'!U36:V36, "Yes") - COUNTIF(Z36, "Yes") - IF(LEN(_xlfn.CONCAT(Y36,X36))&gt;2, 1, 0)</f>
        <v>2</v>
      </c>
      <c r="AH36" s="1">
        <f t="shared" si="2"/>
        <v>0</v>
      </c>
      <c r="AI36" s="24">
        <f t="shared" si="3"/>
        <v>1.75</v>
      </c>
    </row>
    <row r="37" spans="1:36">
      <c r="A37" s="1" t="s">
        <v>52</v>
      </c>
      <c r="B37" s="1" t="s">
        <v>132</v>
      </c>
      <c r="C37" s="1" t="s">
        <v>58</v>
      </c>
      <c r="D37" s="1" t="s">
        <v>43</v>
      </c>
      <c r="E37" s="1">
        <v>2002</v>
      </c>
      <c r="F37" s="1">
        <v>2002</v>
      </c>
      <c r="J37" s="1" t="s">
        <v>59</v>
      </c>
      <c r="K37" s="1" t="s">
        <v>45</v>
      </c>
      <c r="L37" s="1" t="s">
        <v>74</v>
      </c>
      <c r="M37" s="1" t="s">
        <v>47</v>
      </c>
      <c r="N37" s="1" t="s">
        <v>47</v>
      </c>
      <c r="O37" s="1" t="s">
        <v>47</v>
      </c>
      <c r="P37" s="1" t="s">
        <v>47</v>
      </c>
      <c r="S37" s="1" t="s">
        <v>48</v>
      </c>
      <c r="W37" s="1" t="s">
        <v>47</v>
      </c>
      <c r="X37" s="1" t="s">
        <v>47</v>
      </c>
      <c r="Y37" s="1" t="s">
        <v>47</v>
      </c>
      <c r="AA37" s="1" t="s">
        <v>48</v>
      </c>
      <c r="AB37" s="1" t="s">
        <v>48</v>
      </c>
      <c r="AC37" s="1" t="s">
        <v>47</v>
      </c>
      <c r="AD37" s="4" t="s">
        <v>133</v>
      </c>
      <c r="AE37" s="1">
        <f t="shared" si="0"/>
        <v>0</v>
      </c>
      <c r="AF37" s="1">
        <f t="shared" si="1"/>
        <v>2</v>
      </c>
      <c r="AG37" s="1">
        <f xml:space="preserve"> 4-COUNTIF('Laws and Features'!U37:V37, "Yes") - COUNTIF(Z37, "Yes") - IF(LEN(_xlfn.CONCAT(Y37,X37))&gt;2, 1, 0)</f>
        <v>3</v>
      </c>
      <c r="AH37" s="1">
        <f t="shared" si="2"/>
        <v>0</v>
      </c>
      <c r="AI37" s="24">
        <f t="shared" si="3"/>
        <v>1.25</v>
      </c>
    </row>
    <row r="38" spans="1:36">
      <c r="A38" s="1" t="s">
        <v>52</v>
      </c>
      <c r="B38" s="1" t="s">
        <v>134</v>
      </c>
      <c r="C38" s="1" t="s">
        <v>58</v>
      </c>
      <c r="D38" s="1" t="s">
        <v>43</v>
      </c>
      <c r="E38" s="1">
        <v>2002</v>
      </c>
      <c r="F38" s="1">
        <v>2002</v>
      </c>
      <c r="J38" s="1" t="s">
        <v>59</v>
      </c>
      <c r="K38" s="1" t="s">
        <v>45</v>
      </c>
      <c r="M38" s="1" t="s">
        <v>47</v>
      </c>
      <c r="N38" s="1" t="s">
        <v>47</v>
      </c>
      <c r="S38" s="1" t="s">
        <v>48</v>
      </c>
      <c r="W38" s="1" t="s">
        <v>47</v>
      </c>
      <c r="X38" s="1" t="s">
        <v>47</v>
      </c>
      <c r="Y38" s="1" t="s">
        <v>47</v>
      </c>
      <c r="AA38" s="1" t="s">
        <v>48</v>
      </c>
      <c r="AB38" s="1" t="s">
        <v>48</v>
      </c>
      <c r="AC38" s="1" t="s">
        <v>47</v>
      </c>
      <c r="AD38" s="1" t="s">
        <v>135</v>
      </c>
      <c r="AE38" s="1">
        <f t="shared" si="0"/>
        <v>0</v>
      </c>
      <c r="AF38" s="1">
        <f t="shared" si="1"/>
        <v>0</v>
      </c>
      <c r="AG38" s="1">
        <f xml:space="preserve"> 4-COUNTIF('Laws and Features'!U38:V38, "Yes") - COUNTIF(Z38, "Yes") - IF(LEN(_xlfn.CONCAT(Y38,X38))&gt;2, 1, 0)</f>
        <v>3</v>
      </c>
      <c r="AH38" s="1">
        <f t="shared" si="2"/>
        <v>0</v>
      </c>
      <c r="AI38" s="24">
        <f t="shared" si="3"/>
        <v>0.75</v>
      </c>
    </row>
    <row r="39" spans="1:36">
      <c r="A39" s="1" t="s">
        <v>52</v>
      </c>
      <c r="B39" s="1" t="s">
        <v>136</v>
      </c>
      <c r="C39" s="1" t="s">
        <v>137</v>
      </c>
      <c r="D39" s="1" t="s">
        <v>43</v>
      </c>
      <c r="E39" s="1">
        <v>2002</v>
      </c>
      <c r="F39" s="1">
        <v>2002</v>
      </c>
      <c r="J39" s="1" t="s">
        <v>44</v>
      </c>
      <c r="K39" s="1" t="s">
        <v>45</v>
      </c>
      <c r="L39" s="1" t="s">
        <v>74</v>
      </c>
      <c r="N39" s="1" t="s">
        <v>47</v>
      </c>
      <c r="S39" s="1" t="s">
        <v>47</v>
      </c>
      <c r="V39" s="1" t="s">
        <v>47</v>
      </c>
      <c r="W39" s="1" t="s">
        <v>47</v>
      </c>
      <c r="X39" s="1" t="s">
        <v>47</v>
      </c>
      <c r="Y39" s="1" t="s">
        <v>47</v>
      </c>
      <c r="Z39" s="1" t="s">
        <v>47</v>
      </c>
      <c r="AA39" s="1" t="s">
        <v>48</v>
      </c>
      <c r="AB39" s="1" t="s">
        <v>48</v>
      </c>
      <c r="AC39" s="1" t="s">
        <v>47</v>
      </c>
      <c r="AD39" s="1" t="s">
        <v>138</v>
      </c>
      <c r="AE39" s="1">
        <f t="shared" si="0"/>
        <v>1</v>
      </c>
      <c r="AF39" s="1">
        <f t="shared" si="1"/>
        <v>0</v>
      </c>
      <c r="AG39" s="1">
        <f xml:space="preserve"> 4-COUNTIF('Laws and Features'!U39:V39, "Yes") - COUNTIF(Z39, "Yes") - IF(LEN(_xlfn.CONCAT(Y39,X39))&gt;2, 1, 0)</f>
        <v>1</v>
      </c>
      <c r="AH39" s="1">
        <f t="shared" si="2"/>
        <v>0</v>
      </c>
      <c r="AI39" s="24">
        <f t="shared" si="3"/>
        <v>1.25</v>
      </c>
    </row>
    <row r="40" spans="1:36">
      <c r="A40" s="1" t="s">
        <v>52</v>
      </c>
      <c r="B40" s="1" t="s">
        <v>139</v>
      </c>
      <c r="C40" s="1" t="s">
        <v>116</v>
      </c>
      <c r="D40" s="1" t="s">
        <v>43</v>
      </c>
      <c r="E40" s="1">
        <v>2005</v>
      </c>
      <c r="F40" s="1">
        <v>2005</v>
      </c>
      <c r="J40" s="1" t="s">
        <v>44</v>
      </c>
      <c r="L40" s="1" t="s">
        <v>70</v>
      </c>
      <c r="M40" s="1" t="s">
        <v>47</v>
      </c>
      <c r="O40" s="1" t="s">
        <v>47</v>
      </c>
      <c r="S40" s="1" t="s">
        <v>48</v>
      </c>
      <c r="W40" s="1" t="s">
        <v>47</v>
      </c>
      <c r="Y40" s="1" t="s">
        <v>47</v>
      </c>
      <c r="AA40" s="1" t="s">
        <v>48</v>
      </c>
      <c r="AB40" s="1" t="s">
        <v>48</v>
      </c>
      <c r="AC40" s="1" t="s">
        <v>48</v>
      </c>
      <c r="AE40" s="1">
        <f t="shared" si="0"/>
        <v>1</v>
      </c>
      <c r="AF40" s="1">
        <f t="shared" si="1"/>
        <v>2</v>
      </c>
      <c r="AG40" s="1">
        <f xml:space="preserve"> 4-COUNTIF('Laws and Features'!U40:V40, "Yes") - COUNTIF(Z40, "Yes") - IF(LEN(_xlfn.CONCAT(Y40,X40))&gt;2, 1, 0)</f>
        <v>3</v>
      </c>
      <c r="AH40" s="1">
        <f t="shared" si="2"/>
        <v>0</v>
      </c>
      <c r="AI40" s="24">
        <f t="shared" si="3"/>
        <v>2.25</v>
      </c>
    </row>
    <row r="41" spans="1:36">
      <c r="A41" s="1" t="s">
        <v>52</v>
      </c>
      <c r="B41" s="1" t="s">
        <v>140</v>
      </c>
      <c r="C41" s="1" t="s">
        <v>140</v>
      </c>
      <c r="D41" s="1" t="s">
        <v>43</v>
      </c>
      <c r="E41" s="1">
        <v>2005</v>
      </c>
      <c r="F41" s="1">
        <v>2005</v>
      </c>
      <c r="J41" s="1" t="s">
        <v>44</v>
      </c>
      <c r="K41" s="1" t="s">
        <v>45</v>
      </c>
      <c r="L41" s="1" t="s">
        <v>46</v>
      </c>
      <c r="M41" s="1" t="s">
        <v>47</v>
      </c>
      <c r="N41" s="1" t="s">
        <v>47</v>
      </c>
      <c r="O41" s="1" t="s">
        <v>47</v>
      </c>
      <c r="P41" s="1" t="s">
        <v>47</v>
      </c>
      <c r="S41" s="1" t="s">
        <v>48</v>
      </c>
      <c r="W41" s="1" t="s">
        <v>47</v>
      </c>
      <c r="X41" s="1" t="s">
        <v>47</v>
      </c>
      <c r="Y41" s="1" t="s">
        <v>47</v>
      </c>
      <c r="AA41" s="1" t="s">
        <v>48</v>
      </c>
      <c r="AB41" s="1" t="s">
        <v>48</v>
      </c>
      <c r="AC41" s="1" t="s">
        <v>47</v>
      </c>
      <c r="AD41" s="1" t="s">
        <v>141</v>
      </c>
      <c r="AE41" s="1">
        <f t="shared" si="0"/>
        <v>1</v>
      </c>
      <c r="AF41" s="1">
        <f t="shared" si="1"/>
        <v>3</v>
      </c>
      <c r="AG41" s="1">
        <f xml:space="preserve"> 4-COUNTIF('Laws and Features'!U41:V41, "Yes") - COUNTIF(Z41, "Yes") - IF(LEN(_xlfn.CONCAT(Y41,X41))&gt;2, 1, 0)</f>
        <v>3</v>
      </c>
      <c r="AH41" s="1">
        <f t="shared" si="2"/>
        <v>0</v>
      </c>
      <c r="AI41" s="24">
        <f t="shared" si="3"/>
        <v>2.5</v>
      </c>
    </row>
    <row r="42" spans="1:36">
      <c r="A42" s="1" t="s">
        <v>52</v>
      </c>
      <c r="B42" s="1" t="s">
        <v>142</v>
      </c>
      <c r="C42" s="1" t="s">
        <v>62</v>
      </c>
      <c r="D42" s="1" t="s">
        <v>43</v>
      </c>
      <c r="E42" s="1">
        <v>2005</v>
      </c>
      <c r="F42" s="1">
        <v>2005</v>
      </c>
      <c r="J42" s="1" t="s">
        <v>44</v>
      </c>
      <c r="K42" s="1" t="s">
        <v>45</v>
      </c>
      <c r="L42" s="1" t="s">
        <v>46</v>
      </c>
      <c r="M42" s="1" t="s">
        <v>47</v>
      </c>
      <c r="N42" s="1" t="s">
        <v>47</v>
      </c>
      <c r="O42" s="1" t="s">
        <v>47</v>
      </c>
      <c r="P42" s="1" t="s">
        <v>47</v>
      </c>
      <c r="Q42" s="1" t="s">
        <v>47</v>
      </c>
      <c r="S42" s="1" t="s">
        <v>48</v>
      </c>
      <c r="W42" s="1" t="s">
        <v>47</v>
      </c>
      <c r="X42" s="1" t="s">
        <v>47</v>
      </c>
      <c r="Y42" s="1" t="s">
        <v>47</v>
      </c>
      <c r="Z42" s="1" t="s">
        <v>47</v>
      </c>
      <c r="AA42" s="1" t="s">
        <v>48</v>
      </c>
      <c r="AB42" s="1" t="s">
        <v>48</v>
      </c>
      <c r="AC42" s="1" t="s">
        <v>47</v>
      </c>
      <c r="AD42" s="1" t="s">
        <v>143</v>
      </c>
      <c r="AE42" s="1">
        <f t="shared" si="0"/>
        <v>1</v>
      </c>
      <c r="AF42" s="1">
        <f t="shared" si="1"/>
        <v>4</v>
      </c>
      <c r="AG42" s="1">
        <f xml:space="preserve"> 4-COUNTIF('Laws and Features'!U42:V42, "Yes") - COUNTIF(Z42, "Yes") - IF(LEN(_xlfn.CONCAT(Y42,X42))&gt;2, 1, 0)</f>
        <v>2</v>
      </c>
      <c r="AH42" s="1">
        <f t="shared" si="2"/>
        <v>0</v>
      </c>
      <c r="AI42" s="24">
        <f t="shared" si="3"/>
        <v>2.5</v>
      </c>
    </row>
    <row r="43" spans="1:36">
      <c r="A43" s="1" t="s">
        <v>52</v>
      </c>
      <c r="B43" s="1" t="s">
        <v>144</v>
      </c>
      <c r="C43" s="1" t="s">
        <v>62</v>
      </c>
      <c r="D43" s="1" t="s">
        <v>43</v>
      </c>
      <c r="E43" s="1">
        <v>2006</v>
      </c>
      <c r="F43" s="1">
        <v>2006</v>
      </c>
      <c r="J43" s="1" t="s">
        <v>44</v>
      </c>
      <c r="K43" s="1" t="s">
        <v>45</v>
      </c>
      <c r="L43" s="1" t="s">
        <v>46</v>
      </c>
      <c r="M43" s="1" t="s">
        <v>47</v>
      </c>
      <c r="N43" s="1" t="s">
        <v>47</v>
      </c>
      <c r="O43" s="1" t="s">
        <v>47</v>
      </c>
      <c r="P43" s="1" t="s">
        <v>47</v>
      </c>
      <c r="S43" s="1" t="s">
        <v>47</v>
      </c>
      <c r="T43" s="1" t="s">
        <v>47</v>
      </c>
      <c r="V43" s="1" t="s">
        <v>47</v>
      </c>
      <c r="W43" s="1" t="s">
        <v>47</v>
      </c>
      <c r="X43" s="1" t="s">
        <v>47</v>
      </c>
      <c r="Y43" s="1" t="s">
        <v>47</v>
      </c>
      <c r="AA43" s="1" t="s">
        <v>48</v>
      </c>
      <c r="AB43" s="1" t="s">
        <v>48</v>
      </c>
      <c r="AC43" s="1" t="s">
        <v>47</v>
      </c>
      <c r="AD43" s="1" t="s">
        <v>145</v>
      </c>
      <c r="AE43" s="1">
        <f t="shared" si="0"/>
        <v>1</v>
      </c>
      <c r="AF43" s="1">
        <f t="shared" si="1"/>
        <v>3</v>
      </c>
      <c r="AG43" s="1">
        <f xml:space="preserve"> 4-COUNTIF('Laws and Features'!U43:V43, "Yes") - COUNTIF(Z43, "Yes") - IF(LEN(_xlfn.CONCAT(Y43,X43))&gt;2, 1, 0)</f>
        <v>2</v>
      </c>
      <c r="AH43" s="1">
        <f t="shared" si="2"/>
        <v>0</v>
      </c>
      <c r="AI43" s="24">
        <f t="shared" si="3"/>
        <v>2.25</v>
      </c>
    </row>
    <row r="44" spans="1:36">
      <c r="A44" s="1" t="s">
        <v>87</v>
      </c>
      <c r="B44" s="1" t="s">
        <v>146</v>
      </c>
      <c r="C44" s="1" t="s">
        <v>62</v>
      </c>
      <c r="D44" s="1" t="s">
        <v>43</v>
      </c>
      <c r="E44" s="1">
        <v>2006</v>
      </c>
      <c r="F44" s="1">
        <v>2007</v>
      </c>
      <c r="J44" s="1" t="s">
        <v>59</v>
      </c>
      <c r="K44" s="1" t="s">
        <v>45</v>
      </c>
      <c r="L44" s="1" t="s">
        <v>70</v>
      </c>
      <c r="M44" s="1" t="s">
        <v>47</v>
      </c>
      <c r="N44" s="1" t="s">
        <v>47</v>
      </c>
      <c r="O44" s="1" t="s">
        <v>47</v>
      </c>
      <c r="P44" s="1" t="s">
        <v>47</v>
      </c>
      <c r="S44" s="1" t="s">
        <v>48</v>
      </c>
      <c r="W44" s="1" t="s">
        <v>47</v>
      </c>
      <c r="X44" s="1" t="s">
        <v>47</v>
      </c>
      <c r="Y44" s="1" t="s">
        <v>47</v>
      </c>
      <c r="AA44" s="1" t="s">
        <v>48</v>
      </c>
      <c r="AB44" s="1" t="s">
        <v>48</v>
      </c>
      <c r="AC44" s="1" t="s">
        <v>47</v>
      </c>
      <c r="AD44" s="1" t="s">
        <v>147</v>
      </c>
      <c r="AE44" s="1">
        <f t="shared" si="0"/>
        <v>0</v>
      </c>
      <c r="AF44" s="1">
        <f t="shared" si="1"/>
        <v>3</v>
      </c>
      <c r="AG44" s="1">
        <f xml:space="preserve"> 4-COUNTIF('Laws and Features'!U44:V44, "Yes") - COUNTIF(Z44, "Yes") - IF(LEN(_xlfn.CONCAT(Y44,X44))&gt;2, 1, 0)</f>
        <v>3</v>
      </c>
      <c r="AH44" s="1">
        <f t="shared" si="2"/>
        <v>0</v>
      </c>
      <c r="AI44" s="24">
        <f t="shared" si="3"/>
        <v>1.5</v>
      </c>
    </row>
    <row r="45" spans="1:36">
      <c r="A45" s="1" t="s">
        <v>87</v>
      </c>
      <c r="B45" s="1" t="s">
        <v>148</v>
      </c>
      <c r="C45" s="1" t="s">
        <v>73</v>
      </c>
      <c r="D45" s="1" t="s">
        <v>43</v>
      </c>
      <c r="E45" s="1">
        <v>2006</v>
      </c>
      <c r="F45" s="1">
        <v>2006</v>
      </c>
      <c r="J45" s="1" t="s">
        <v>44</v>
      </c>
      <c r="K45" s="1" t="s">
        <v>45</v>
      </c>
      <c r="L45" s="1" t="s">
        <v>46</v>
      </c>
      <c r="M45" s="1" t="s">
        <v>47</v>
      </c>
      <c r="N45" s="1" t="s">
        <v>47</v>
      </c>
      <c r="O45" s="1" t="s">
        <v>47</v>
      </c>
      <c r="P45" s="1" t="s">
        <v>47</v>
      </c>
      <c r="S45" s="1" t="s">
        <v>47</v>
      </c>
      <c r="T45" s="1" t="s">
        <v>47</v>
      </c>
      <c r="V45" s="1" t="s">
        <v>47</v>
      </c>
      <c r="W45" s="1" t="s">
        <v>47</v>
      </c>
      <c r="X45" s="1" t="s">
        <v>47</v>
      </c>
      <c r="Y45" s="1" t="s">
        <v>47</v>
      </c>
      <c r="Z45" s="1" t="s">
        <v>47</v>
      </c>
      <c r="AA45" s="1" t="s">
        <v>47</v>
      </c>
      <c r="AB45" s="1" t="s">
        <v>48</v>
      </c>
      <c r="AC45" s="1" t="s">
        <v>47</v>
      </c>
      <c r="AD45" s="1" t="s">
        <v>149</v>
      </c>
      <c r="AE45" s="1">
        <f t="shared" si="0"/>
        <v>1</v>
      </c>
      <c r="AF45" s="1">
        <f t="shared" si="1"/>
        <v>3</v>
      </c>
      <c r="AG45" s="1">
        <f xml:space="preserve"> 4-COUNTIF('Laws and Features'!U45:V45, "Yes") - COUNTIF(Z45, "Yes") - IF(LEN(_xlfn.CONCAT(Y45,X45))&gt;2, 1, 0)</f>
        <v>1</v>
      </c>
      <c r="AH45" s="1">
        <f t="shared" si="2"/>
        <v>1</v>
      </c>
      <c r="AI45" s="24">
        <f t="shared" si="3"/>
        <v>2.5</v>
      </c>
    </row>
    <row r="46" spans="1:36">
      <c r="A46" s="1" t="s">
        <v>52</v>
      </c>
      <c r="B46" s="1" t="s">
        <v>62</v>
      </c>
      <c r="C46" s="1" t="s">
        <v>62</v>
      </c>
      <c r="D46" s="1" t="s">
        <v>43</v>
      </c>
      <c r="E46" s="1">
        <v>2008</v>
      </c>
      <c r="F46" s="1">
        <v>2008</v>
      </c>
      <c r="J46" s="1" t="s">
        <v>44</v>
      </c>
      <c r="K46" s="1" t="s">
        <v>45</v>
      </c>
      <c r="L46" s="1" t="s">
        <v>74</v>
      </c>
      <c r="M46" s="1" t="s">
        <v>47</v>
      </c>
      <c r="N46" s="1" t="s">
        <v>47</v>
      </c>
      <c r="O46" s="1" t="s">
        <v>47</v>
      </c>
      <c r="P46" s="1" t="s">
        <v>47</v>
      </c>
      <c r="S46" s="1" t="s">
        <v>48</v>
      </c>
      <c r="W46" s="1" t="s">
        <v>47</v>
      </c>
      <c r="X46" s="1" t="s">
        <v>47</v>
      </c>
      <c r="Y46" s="1" t="s">
        <v>47</v>
      </c>
      <c r="Z46" s="1" t="s">
        <v>47</v>
      </c>
      <c r="AA46" s="1" t="s">
        <v>48</v>
      </c>
      <c r="AB46" s="1" t="s">
        <v>48</v>
      </c>
      <c r="AC46" s="1" t="s">
        <v>47</v>
      </c>
      <c r="AD46" s="1" t="s">
        <v>150</v>
      </c>
      <c r="AE46" s="1">
        <f t="shared" si="0"/>
        <v>1</v>
      </c>
      <c r="AF46" s="1">
        <f t="shared" si="1"/>
        <v>2</v>
      </c>
      <c r="AG46" s="1">
        <f xml:space="preserve"> 4-COUNTIF('Laws and Features'!U46:V46, "Yes") - COUNTIF(Z46, "Yes") - IF(LEN(_xlfn.CONCAT(Y46,X46))&gt;2, 1, 0)</f>
        <v>2</v>
      </c>
      <c r="AH46" s="1">
        <f t="shared" si="2"/>
        <v>0</v>
      </c>
      <c r="AI46" s="24">
        <f t="shared" si="3"/>
        <v>2</v>
      </c>
    </row>
    <row r="47" spans="1:36">
      <c r="A47" s="1" t="s">
        <v>87</v>
      </c>
      <c r="B47" s="1" t="s">
        <v>151</v>
      </c>
      <c r="C47" s="1" t="s">
        <v>152</v>
      </c>
      <c r="D47" s="1" t="s">
        <v>43</v>
      </c>
      <c r="E47" s="1">
        <v>2009</v>
      </c>
      <c r="F47" s="1">
        <v>2009</v>
      </c>
      <c r="J47" s="1" t="s">
        <v>44</v>
      </c>
      <c r="K47" s="1" t="s">
        <v>45</v>
      </c>
      <c r="L47" s="1" t="s">
        <v>46</v>
      </c>
      <c r="M47" s="1" t="s">
        <v>47</v>
      </c>
      <c r="N47" s="1" t="s">
        <v>47</v>
      </c>
      <c r="O47" s="1" t="s">
        <v>47</v>
      </c>
      <c r="P47" s="1" t="s">
        <v>47</v>
      </c>
      <c r="S47" s="1" t="s">
        <v>48</v>
      </c>
      <c r="W47" s="1" t="s">
        <v>47</v>
      </c>
      <c r="X47" s="1" t="s">
        <v>47</v>
      </c>
      <c r="Z47" s="1" t="s">
        <v>47</v>
      </c>
      <c r="AA47" s="1" t="s">
        <v>48</v>
      </c>
      <c r="AB47" s="1" t="s">
        <v>48</v>
      </c>
      <c r="AC47" s="1" t="s">
        <v>47</v>
      </c>
      <c r="AD47" s="1" t="s">
        <v>141</v>
      </c>
      <c r="AE47" s="1">
        <f t="shared" si="0"/>
        <v>1</v>
      </c>
      <c r="AF47" s="1">
        <f t="shared" si="1"/>
        <v>3</v>
      </c>
      <c r="AG47" s="1">
        <f xml:space="preserve"> 4-COUNTIF('Laws and Features'!U47:V47, "Yes") - COUNTIF(Z47, "Yes") - IF(LEN(_xlfn.CONCAT(Y47,X47))&gt;2, 1, 0)</f>
        <v>2</v>
      </c>
      <c r="AH47" s="1">
        <f t="shared" si="2"/>
        <v>0</v>
      </c>
      <c r="AI47" s="24">
        <f t="shared" si="3"/>
        <v>2.25</v>
      </c>
    </row>
    <row r="48" spans="1:36">
      <c r="A48" s="1" t="s">
        <v>52</v>
      </c>
      <c r="B48" s="1" t="s">
        <v>153</v>
      </c>
      <c r="C48" s="1" t="s">
        <v>90</v>
      </c>
      <c r="D48" s="1" t="s">
        <v>43</v>
      </c>
      <c r="E48" s="1">
        <v>2009</v>
      </c>
      <c r="F48" s="1">
        <v>2009</v>
      </c>
      <c r="J48" s="1" t="s">
        <v>59</v>
      </c>
      <c r="K48" s="1" t="s">
        <v>45</v>
      </c>
      <c r="M48" s="1" t="s">
        <v>47</v>
      </c>
      <c r="N48" s="1" t="s">
        <v>47</v>
      </c>
      <c r="O48" s="1" t="s">
        <v>47</v>
      </c>
      <c r="P48" s="1" t="s">
        <v>47</v>
      </c>
      <c r="S48" s="1" t="s">
        <v>48</v>
      </c>
      <c r="W48" s="1" t="s">
        <v>47</v>
      </c>
      <c r="X48" s="1" t="s">
        <v>47</v>
      </c>
      <c r="Y48" s="1" t="s">
        <v>47</v>
      </c>
      <c r="Z48" s="1" t="s">
        <v>47</v>
      </c>
      <c r="AA48" s="1" t="s">
        <v>48</v>
      </c>
      <c r="AB48" s="1" t="s">
        <v>47</v>
      </c>
      <c r="AC48" s="1" t="s">
        <v>47</v>
      </c>
      <c r="AD48" s="4" t="s">
        <v>154</v>
      </c>
      <c r="AE48" s="1">
        <f t="shared" si="0"/>
        <v>0</v>
      </c>
      <c r="AF48" s="1">
        <f t="shared" si="1"/>
        <v>2</v>
      </c>
      <c r="AG48" s="1">
        <f xml:space="preserve"> 4-COUNTIF('Laws and Features'!U48:V48, "Yes") - COUNTIF(Z48, "Yes") - IF(LEN(_xlfn.CONCAT(Y48,X48))&gt;2, 1, 0)</f>
        <v>2</v>
      </c>
      <c r="AH48" s="1">
        <f t="shared" si="2"/>
        <v>1</v>
      </c>
      <c r="AI48" s="24">
        <f t="shared" si="3"/>
        <v>1.5</v>
      </c>
    </row>
    <row r="49" spans="1:35">
      <c r="A49" s="1" t="s">
        <v>52</v>
      </c>
      <c r="B49" s="1" t="s">
        <v>155</v>
      </c>
      <c r="C49" s="1" t="s">
        <v>99</v>
      </c>
      <c r="D49" s="1" t="s">
        <v>43</v>
      </c>
      <c r="E49" s="1">
        <v>2009</v>
      </c>
      <c r="F49" s="1">
        <v>2009</v>
      </c>
      <c r="J49" s="1" t="s">
        <v>44</v>
      </c>
      <c r="K49" s="1" t="s">
        <v>45</v>
      </c>
      <c r="M49" s="1" t="s">
        <v>47</v>
      </c>
      <c r="N49" s="1" t="s">
        <v>47</v>
      </c>
      <c r="O49" s="1" t="s">
        <v>47</v>
      </c>
      <c r="P49" s="1" t="s">
        <v>47</v>
      </c>
      <c r="Q49" s="1" t="s">
        <v>47</v>
      </c>
      <c r="S49" s="1" t="s">
        <v>48</v>
      </c>
      <c r="W49" s="1" t="s">
        <v>47</v>
      </c>
      <c r="X49" s="1" t="s">
        <v>47</v>
      </c>
      <c r="Y49" s="1" t="s">
        <v>47</v>
      </c>
      <c r="Z49" s="1" t="s">
        <v>47</v>
      </c>
      <c r="AA49" s="1" t="s">
        <v>48</v>
      </c>
      <c r="AB49" s="1" t="s">
        <v>48</v>
      </c>
      <c r="AC49" s="1" t="s">
        <v>47</v>
      </c>
      <c r="AD49" s="4" t="s">
        <v>156</v>
      </c>
      <c r="AE49" s="1">
        <f t="shared" si="0"/>
        <v>1</v>
      </c>
      <c r="AF49" s="1">
        <f t="shared" si="1"/>
        <v>3</v>
      </c>
      <c r="AG49" s="1">
        <f xml:space="preserve"> 4-COUNTIF('Laws and Features'!U49:V49, "Yes") - COUNTIF(Z49, "Yes") - IF(LEN(_xlfn.CONCAT(Y49,X49))&gt;2, 1, 0)</f>
        <v>2</v>
      </c>
      <c r="AH49" s="1">
        <f t="shared" si="2"/>
        <v>0</v>
      </c>
      <c r="AI49" s="24">
        <f t="shared" si="3"/>
        <v>2.25</v>
      </c>
    </row>
    <row r="50" spans="1:35">
      <c r="A50" s="1" t="s">
        <v>87</v>
      </c>
      <c r="B50" s="1" t="s">
        <v>130</v>
      </c>
      <c r="C50" s="1" t="s">
        <v>99</v>
      </c>
      <c r="D50" s="1" t="s">
        <v>43</v>
      </c>
      <c r="E50" s="1">
        <v>2009</v>
      </c>
      <c r="F50" s="1">
        <v>2009</v>
      </c>
      <c r="J50" s="1" t="s">
        <v>59</v>
      </c>
      <c r="K50" s="1" t="s">
        <v>45</v>
      </c>
      <c r="M50" s="1" t="s">
        <v>47</v>
      </c>
      <c r="O50" s="1" t="s">
        <v>47</v>
      </c>
      <c r="S50" s="1" t="s">
        <v>48</v>
      </c>
      <c r="W50" s="1" t="s">
        <v>48</v>
      </c>
      <c r="AA50" s="1" t="s">
        <v>48</v>
      </c>
      <c r="AB50" s="1" t="s">
        <v>48</v>
      </c>
      <c r="AC50" s="1" t="s">
        <v>47</v>
      </c>
      <c r="AD50" s="4" t="s">
        <v>157</v>
      </c>
      <c r="AE50" s="1">
        <f t="shared" si="0"/>
        <v>0</v>
      </c>
      <c r="AF50" s="1">
        <f t="shared" si="1"/>
        <v>1</v>
      </c>
      <c r="AG50" s="1">
        <f xml:space="preserve"> 4-COUNTIF('Laws and Features'!U50:V50, "Yes") - COUNTIF(Z50, "Yes") - IF(LEN(_xlfn.CONCAT(Y50,X50))&gt;2, 1, 0)</f>
        <v>4</v>
      </c>
      <c r="AH50" s="1">
        <f t="shared" si="2"/>
        <v>0</v>
      </c>
      <c r="AI50" s="24">
        <f t="shared" si="3"/>
        <v>1.25</v>
      </c>
    </row>
    <row r="51" spans="1:35">
      <c r="A51" s="1" t="s">
        <v>52</v>
      </c>
      <c r="B51" s="1" t="s">
        <v>158</v>
      </c>
      <c r="C51" s="1" t="s">
        <v>67</v>
      </c>
      <c r="D51" s="1" t="s">
        <v>43</v>
      </c>
      <c r="E51" s="1">
        <v>2009</v>
      </c>
      <c r="F51" s="1">
        <v>2009</v>
      </c>
      <c r="J51" s="1" t="s">
        <v>59</v>
      </c>
      <c r="K51" s="1" t="s">
        <v>45</v>
      </c>
      <c r="L51" s="1" t="s">
        <v>74</v>
      </c>
      <c r="R51" s="1" t="s">
        <v>47</v>
      </c>
      <c r="S51" s="1" t="s">
        <v>48</v>
      </c>
      <c r="W51" s="1" t="s">
        <v>47</v>
      </c>
      <c r="Z51" s="1" t="s">
        <v>47</v>
      </c>
      <c r="AA51" s="1" t="s">
        <v>48</v>
      </c>
      <c r="AB51" s="1" t="s">
        <v>48</v>
      </c>
      <c r="AC51" s="1" t="s">
        <v>47</v>
      </c>
      <c r="AD51" s="1" t="s">
        <v>159</v>
      </c>
      <c r="AE51" s="1">
        <f t="shared" si="0"/>
        <v>0</v>
      </c>
      <c r="AF51" s="1">
        <f t="shared" si="1"/>
        <v>0</v>
      </c>
      <c r="AG51" s="1">
        <f xml:space="preserve"> 4-COUNTIF('Laws and Features'!U51:V51, "Yes") - COUNTIF(Z51, "Yes") - IF(LEN(_xlfn.CONCAT(Y51,X51))&gt;2, 1, 0)</f>
        <v>3</v>
      </c>
      <c r="AH51" s="1">
        <f t="shared" si="2"/>
        <v>0</v>
      </c>
      <c r="AI51" s="24">
        <f t="shared" si="3"/>
        <v>0.75</v>
      </c>
    </row>
    <row r="52" spans="1:35">
      <c r="A52" s="1" t="s">
        <v>52</v>
      </c>
      <c r="B52" s="1" t="s">
        <v>160</v>
      </c>
      <c r="C52" s="1" t="s">
        <v>73</v>
      </c>
      <c r="D52" s="1" t="s">
        <v>43</v>
      </c>
      <c r="E52" s="1">
        <v>2010</v>
      </c>
      <c r="F52" s="1">
        <v>2010</v>
      </c>
      <c r="J52" s="1" t="s">
        <v>44</v>
      </c>
      <c r="K52" s="1" t="s">
        <v>45</v>
      </c>
      <c r="N52" s="1" t="s">
        <v>47</v>
      </c>
      <c r="Q52" s="1" t="s">
        <v>47</v>
      </c>
      <c r="S52" s="1" t="s">
        <v>48</v>
      </c>
      <c r="W52" s="1" t="s">
        <v>47</v>
      </c>
      <c r="X52" s="1" t="s">
        <v>47</v>
      </c>
      <c r="Y52" s="1" t="s">
        <v>47</v>
      </c>
      <c r="Z52" s="1" t="s">
        <v>47</v>
      </c>
      <c r="AA52" s="1" t="s">
        <v>48</v>
      </c>
      <c r="AB52" s="1" t="s">
        <v>48</v>
      </c>
      <c r="AC52" s="1" t="s">
        <v>47</v>
      </c>
      <c r="AD52" s="1" t="s">
        <v>75</v>
      </c>
      <c r="AE52" s="1">
        <f t="shared" si="0"/>
        <v>1</v>
      </c>
      <c r="AF52" s="1">
        <f t="shared" si="1"/>
        <v>1</v>
      </c>
      <c r="AG52" s="1">
        <f xml:space="preserve"> 4-COUNTIF('Laws and Features'!U52:V52, "Yes") - COUNTIF(Z52, "Yes") - IF(LEN(_xlfn.CONCAT(Y52,X52))&gt;2, 1, 0)</f>
        <v>2</v>
      </c>
      <c r="AH52" s="1">
        <f t="shared" si="2"/>
        <v>0</v>
      </c>
      <c r="AI52" s="24">
        <f t="shared" si="3"/>
        <v>1.75</v>
      </c>
    </row>
    <row r="53" spans="1:35">
      <c r="A53" s="1" t="s">
        <v>52</v>
      </c>
      <c r="B53" s="1" t="s">
        <v>161</v>
      </c>
      <c r="C53" s="1" t="s">
        <v>67</v>
      </c>
      <c r="D53" s="1" t="s">
        <v>43</v>
      </c>
      <c r="E53" s="1">
        <v>2012</v>
      </c>
      <c r="F53" s="1">
        <v>2012</v>
      </c>
      <c r="J53" s="1" t="s">
        <v>59</v>
      </c>
      <c r="K53" s="1" t="s">
        <v>45</v>
      </c>
      <c r="L53" s="1" t="s">
        <v>74</v>
      </c>
      <c r="M53" s="1" t="s">
        <v>47</v>
      </c>
      <c r="N53" s="1" t="s">
        <v>47</v>
      </c>
      <c r="Q53" s="1" t="s">
        <v>47</v>
      </c>
      <c r="S53" s="1" t="s">
        <v>48</v>
      </c>
      <c r="W53" s="1" t="s">
        <v>48</v>
      </c>
      <c r="AA53" s="1" t="s">
        <v>48</v>
      </c>
      <c r="AB53" s="1" t="s">
        <v>48</v>
      </c>
      <c r="AC53" s="1" t="s">
        <v>47</v>
      </c>
      <c r="AD53" s="1" t="s">
        <v>162</v>
      </c>
      <c r="AE53" s="1">
        <f t="shared" si="0"/>
        <v>0</v>
      </c>
      <c r="AF53" s="1">
        <f t="shared" si="1"/>
        <v>1</v>
      </c>
      <c r="AG53" s="1">
        <f xml:space="preserve"> 4-COUNTIF('Laws and Features'!U53:V53, "Yes") - COUNTIF(Z53, "Yes") - IF(LEN(_xlfn.CONCAT(Y53,X53))&gt;2, 1, 0)</f>
        <v>4</v>
      </c>
      <c r="AH53" s="1">
        <f t="shared" si="2"/>
        <v>0</v>
      </c>
      <c r="AI53" s="24">
        <f t="shared" si="3"/>
        <v>1.25</v>
      </c>
    </row>
    <row r="54" spans="1:35">
      <c r="A54" s="1" t="s">
        <v>52</v>
      </c>
      <c r="B54" s="1" t="s">
        <v>163</v>
      </c>
      <c r="C54" s="1" t="s">
        <v>67</v>
      </c>
      <c r="D54" s="1" t="s">
        <v>43</v>
      </c>
      <c r="E54" s="1">
        <v>2012</v>
      </c>
      <c r="F54" s="1">
        <v>2012</v>
      </c>
      <c r="J54" s="1" t="s">
        <v>59</v>
      </c>
      <c r="K54" s="1" t="s">
        <v>45</v>
      </c>
      <c r="L54" s="1" t="s">
        <v>46</v>
      </c>
      <c r="M54" s="1" t="s">
        <v>47</v>
      </c>
      <c r="N54" s="1" t="s">
        <v>47</v>
      </c>
      <c r="O54" s="1" t="s">
        <v>47</v>
      </c>
      <c r="P54" s="1" t="s">
        <v>47</v>
      </c>
      <c r="S54" s="1" t="s">
        <v>48</v>
      </c>
      <c r="W54" s="1" t="s">
        <v>47</v>
      </c>
      <c r="Z54" s="1" t="s">
        <v>47</v>
      </c>
      <c r="AA54" s="1" t="s">
        <v>48</v>
      </c>
      <c r="AB54" s="1" t="s">
        <v>48</v>
      </c>
      <c r="AC54" s="1" t="s">
        <v>47</v>
      </c>
      <c r="AD54" s="1" t="s">
        <v>164</v>
      </c>
      <c r="AE54" s="1">
        <f t="shared" si="0"/>
        <v>0</v>
      </c>
      <c r="AF54" s="1">
        <f t="shared" si="1"/>
        <v>3</v>
      </c>
      <c r="AG54" s="1">
        <f xml:space="preserve"> 4-COUNTIF('Laws and Features'!U54:V54, "Yes") - COUNTIF(Z54, "Yes") - IF(LEN(_xlfn.CONCAT(Y54,X54))&gt;2, 1, 0)</f>
        <v>3</v>
      </c>
      <c r="AH54" s="1">
        <f t="shared" si="2"/>
        <v>0</v>
      </c>
      <c r="AI54" s="24">
        <f t="shared" si="3"/>
        <v>1.5</v>
      </c>
    </row>
    <row r="55" spans="1:35">
      <c r="A55" s="1" t="s">
        <v>52</v>
      </c>
      <c r="B55" s="1" t="s">
        <v>165</v>
      </c>
      <c r="C55" s="1" t="s">
        <v>67</v>
      </c>
      <c r="D55" s="1" t="s">
        <v>43</v>
      </c>
      <c r="E55" s="1">
        <v>2012</v>
      </c>
      <c r="F55" s="1">
        <v>2012</v>
      </c>
      <c r="J55" s="1" t="s">
        <v>59</v>
      </c>
      <c r="K55" s="1" t="s">
        <v>45</v>
      </c>
      <c r="L55" s="1" t="s">
        <v>74</v>
      </c>
      <c r="R55" s="1" t="s">
        <v>47</v>
      </c>
      <c r="S55" s="1" t="s">
        <v>48</v>
      </c>
      <c r="W55" s="1" t="s">
        <v>48</v>
      </c>
      <c r="AA55" s="1" t="s">
        <v>48</v>
      </c>
      <c r="AB55" s="1" t="s">
        <v>48</v>
      </c>
      <c r="AC55" s="1" t="s">
        <v>47</v>
      </c>
      <c r="AD55" s="1" t="s">
        <v>166</v>
      </c>
      <c r="AE55" s="1">
        <f t="shared" si="0"/>
        <v>0</v>
      </c>
      <c r="AF55" s="1">
        <f t="shared" si="1"/>
        <v>0</v>
      </c>
      <c r="AG55" s="1">
        <f xml:space="preserve"> 4-COUNTIF('Laws and Features'!U55:V55, "Yes") - COUNTIF(Z55, "Yes") - IF(LEN(_xlfn.CONCAT(Y55,X55))&gt;2, 1, 0)</f>
        <v>4</v>
      </c>
      <c r="AH55" s="1">
        <f t="shared" si="2"/>
        <v>0</v>
      </c>
      <c r="AI55" s="24">
        <f t="shared" si="3"/>
        <v>1</v>
      </c>
    </row>
    <row r="56" spans="1:35">
      <c r="A56" s="1" t="s">
        <v>52</v>
      </c>
      <c r="B56" s="1" t="s">
        <v>167</v>
      </c>
      <c r="C56" s="1" t="s">
        <v>73</v>
      </c>
      <c r="D56" s="1" t="s">
        <v>43</v>
      </c>
      <c r="E56" s="1">
        <v>2012</v>
      </c>
      <c r="F56" s="1">
        <v>2012</v>
      </c>
      <c r="J56" s="1" t="s">
        <v>44</v>
      </c>
      <c r="N56" s="1" t="s">
        <v>47</v>
      </c>
      <c r="Q56" s="1" t="s">
        <v>47</v>
      </c>
      <c r="S56" s="1" t="s">
        <v>48</v>
      </c>
      <c r="W56" s="1" t="s">
        <v>47</v>
      </c>
      <c r="X56" s="1" t="s">
        <v>47</v>
      </c>
      <c r="Y56" s="1" t="s">
        <v>47</v>
      </c>
      <c r="Z56" s="1" t="s">
        <v>47</v>
      </c>
      <c r="AA56" s="1" t="s">
        <v>48</v>
      </c>
      <c r="AB56" s="1" t="s">
        <v>48</v>
      </c>
      <c r="AC56" s="1" t="s">
        <v>48</v>
      </c>
      <c r="AE56" s="1">
        <f t="shared" si="0"/>
        <v>1</v>
      </c>
      <c r="AF56" s="1">
        <f t="shared" si="1"/>
        <v>1</v>
      </c>
      <c r="AG56" s="1">
        <f xml:space="preserve"> 4-COUNTIF('Laws and Features'!U56:V56, "Yes") - COUNTIF(Z56, "Yes") - IF(LEN(_xlfn.CONCAT(Y56,X56))&gt;2, 1, 0)</f>
        <v>2</v>
      </c>
      <c r="AH56" s="1">
        <f t="shared" si="2"/>
        <v>0</v>
      </c>
      <c r="AI56" s="24">
        <f t="shared" si="3"/>
        <v>1.75</v>
      </c>
    </row>
    <row r="57" spans="1:35">
      <c r="A57" s="1" t="s">
        <v>87</v>
      </c>
      <c r="B57" s="1" t="s">
        <v>168</v>
      </c>
      <c r="C57" s="1" t="s">
        <v>90</v>
      </c>
      <c r="D57" s="1" t="s">
        <v>43</v>
      </c>
      <c r="E57" s="1">
        <v>2013</v>
      </c>
      <c r="F57" s="1">
        <v>2013</v>
      </c>
      <c r="J57" s="1" t="s">
        <v>59</v>
      </c>
      <c r="K57" s="1" t="s">
        <v>45</v>
      </c>
      <c r="L57" s="1" t="s">
        <v>46</v>
      </c>
      <c r="M57" s="1" t="s">
        <v>47</v>
      </c>
      <c r="N57" s="1" t="s">
        <v>47</v>
      </c>
      <c r="O57" s="1" t="s">
        <v>47</v>
      </c>
      <c r="P57" s="1" t="s">
        <v>47</v>
      </c>
      <c r="S57" s="1" t="s">
        <v>48</v>
      </c>
      <c r="W57" s="1" t="s">
        <v>47</v>
      </c>
      <c r="X57" s="1" t="s">
        <v>47</v>
      </c>
      <c r="Y57" s="1" t="s">
        <v>47</v>
      </c>
      <c r="AA57" s="1" t="s">
        <v>48</v>
      </c>
      <c r="AB57" s="1" t="s">
        <v>47</v>
      </c>
      <c r="AC57" s="1" t="s">
        <v>47</v>
      </c>
      <c r="AD57" s="4" t="s">
        <v>169</v>
      </c>
      <c r="AE57" s="1">
        <f t="shared" si="0"/>
        <v>0</v>
      </c>
      <c r="AF57" s="1">
        <f t="shared" si="1"/>
        <v>3</v>
      </c>
      <c r="AG57" s="1">
        <f xml:space="preserve"> 4-COUNTIF('Laws and Features'!U57:V57, "Yes") - COUNTIF(Z57, "Yes") - IF(LEN(_xlfn.CONCAT(Y57,X57))&gt;2, 1, 0)</f>
        <v>3</v>
      </c>
      <c r="AH57" s="1">
        <f t="shared" si="2"/>
        <v>1</v>
      </c>
      <c r="AI57" s="24">
        <f t="shared" si="3"/>
        <v>2</v>
      </c>
    </row>
    <row r="58" spans="1:35">
      <c r="A58" s="1" t="s">
        <v>87</v>
      </c>
      <c r="B58" s="1" t="s">
        <v>170</v>
      </c>
      <c r="C58" s="1" t="s">
        <v>62</v>
      </c>
      <c r="D58" s="1" t="s">
        <v>43</v>
      </c>
      <c r="E58" s="1">
        <v>2013</v>
      </c>
      <c r="F58" s="1">
        <v>2013</v>
      </c>
      <c r="J58" s="1" t="s">
        <v>44</v>
      </c>
      <c r="K58" s="1" t="s">
        <v>45</v>
      </c>
      <c r="L58" s="1" t="s">
        <v>46</v>
      </c>
      <c r="M58" s="1" t="s">
        <v>47</v>
      </c>
      <c r="N58" s="1" t="s">
        <v>47</v>
      </c>
      <c r="O58" s="1" t="s">
        <v>47</v>
      </c>
      <c r="P58" s="1" t="s">
        <v>47</v>
      </c>
      <c r="S58" s="1" t="s">
        <v>47</v>
      </c>
      <c r="U58" s="1" t="s">
        <v>47</v>
      </c>
      <c r="W58" s="1" t="s">
        <v>47</v>
      </c>
      <c r="X58" s="1" t="s">
        <v>47</v>
      </c>
      <c r="Y58" s="1" t="s">
        <v>47</v>
      </c>
      <c r="Z58" s="1" t="s">
        <v>47</v>
      </c>
      <c r="AA58" s="1" t="s">
        <v>48</v>
      </c>
      <c r="AB58" s="1" t="s">
        <v>48</v>
      </c>
      <c r="AC58" s="1" t="s">
        <v>47</v>
      </c>
      <c r="AD58" s="1" t="s">
        <v>171</v>
      </c>
      <c r="AE58" s="1">
        <f t="shared" si="0"/>
        <v>1</v>
      </c>
      <c r="AF58" s="1">
        <f t="shared" si="1"/>
        <v>3</v>
      </c>
      <c r="AG58" s="1">
        <f xml:space="preserve"> 4-COUNTIF('Laws and Features'!U58:V58, "Yes") - COUNTIF(Z58, "Yes") - IF(LEN(_xlfn.CONCAT(Y58,X58))&gt;2, 1, 0)</f>
        <v>1</v>
      </c>
      <c r="AH58" s="1">
        <f t="shared" si="2"/>
        <v>0</v>
      </c>
      <c r="AI58" s="24">
        <f t="shared" si="3"/>
        <v>2</v>
      </c>
    </row>
    <row r="59" spans="1:35">
      <c r="A59" s="1" t="s">
        <v>8</v>
      </c>
      <c r="B59" s="1" t="s">
        <v>172</v>
      </c>
      <c r="C59" s="1" t="s">
        <v>172</v>
      </c>
      <c r="D59" s="1" t="s">
        <v>43</v>
      </c>
      <c r="E59" s="1">
        <v>2013</v>
      </c>
      <c r="F59" s="1">
        <v>2013</v>
      </c>
      <c r="J59" s="1" t="s">
        <v>44</v>
      </c>
      <c r="K59" s="1" t="s">
        <v>45</v>
      </c>
      <c r="L59" s="1" t="s">
        <v>46</v>
      </c>
      <c r="M59" s="1" t="s">
        <v>47</v>
      </c>
      <c r="N59" s="1" t="s">
        <v>47</v>
      </c>
      <c r="O59" s="1" t="s">
        <v>47</v>
      </c>
      <c r="P59" s="1" t="s">
        <v>47</v>
      </c>
      <c r="S59" s="1" t="s">
        <v>48</v>
      </c>
      <c r="W59" s="1" t="s">
        <v>48</v>
      </c>
      <c r="AA59" s="1" t="s">
        <v>47</v>
      </c>
      <c r="AB59" s="1" t="s">
        <v>48</v>
      </c>
      <c r="AC59" s="1" t="s">
        <v>47</v>
      </c>
      <c r="AD59" s="1" t="s">
        <v>173</v>
      </c>
      <c r="AE59" s="1">
        <f t="shared" si="0"/>
        <v>1</v>
      </c>
      <c r="AF59" s="1">
        <f t="shared" si="1"/>
        <v>3</v>
      </c>
      <c r="AG59" s="1">
        <f xml:space="preserve"> 4-COUNTIF('Laws and Features'!U59:V59, "Yes") - COUNTIF(Z59, "Yes") - IF(LEN(_xlfn.CONCAT(Y59,X59))&gt;2, 1, 0)</f>
        <v>4</v>
      </c>
      <c r="AH59" s="1">
        <f t="shared" si="2"/>
        <v>1</v>
      </c>
      <c r="AI59" s="24">
        <f t="shared" si="3"/>
        <v>3.25</v>
      </c>
    </row>
    <row r="60" spans="1:35">
      <c r="A60" s="1" t="s">
        <v>52</v>
      </c>
      <c r="B60" s="1" t="s">
        <v>174</v>
      </c>
      <c r="C60" s="1" t="s">
        <v>73</v>
      </c>
      <c r="D60" s="1" t="s">
        <v>43</v>
      </c>
      <c r="E60" s="1">
        <v>2013</v>
      </c>
      <c r="F60" s="1">
        <v>2013</v>
      </c>
      <c r="J60" s="1" t="s">
        <v>44</v>
      </c>
      <c r="K60" s="1" t="s">
        <v>45</v>
      </c>
      <c r="M60" s="1" t="s">
        <v>47</v>
      </c>
      <c r="N60" s="1" t="s">
        <v>47</v>
      </c>
      <c r="O60" s="1" t="s">
        <v>47</v>
      </c>
      <c r="P60" s="1" t="s">
        <v>47</v>
      </c>
      <c r="S60" s="1" t="s">
        <v>48</v>
      </c>
      <c r="W60" s="1" t="s">
        <v>47</v>
      </c>
      <c r="X60" s="1" t="s">
        <v>47</v>
      </c>
      <c r="Y60" s="1" t="s">
        <v>47</v>
      </c>
      <c r="Z60" s="1" t="s">
        <v>47</v>
      </c>
      <c r="AA60" s="1" t="s">
        <v>48</v>
      </c>
      <c r="AB60" s="1" t="s">
        <v>48</v>
      </c>
      <c r="AC60" s="1" t="s">
        <v>48</v>
      </c>
      <c r="AE60" s="1">
        <f t="shared" si="0"/>
        <v>1</v>
      </c>
      <c r="AF60" s="1">
        <f t="shared" si="1"/>
        <v>2</v>
      </c>
      <c r="AG60" s="1">
        <f xml:space="preserve"> 4-COUNTIF('Laws and Features'!U60:V60, "Yes") - COUNTIF(Z60, "Yes") - IF(LEN(_xlfn.CONCAT(Y60,X60))&gt;2, 1, 0)</f>
        <v>2</v>
      </c>
      <c r="AH60" s="1">
        <f t="shared" si="2"/>
        <v>0</v>
      </c>
      <c r="AI60" s="24">
        <f t="shared" si="3"/>
        <v>2</v>
      </c>
    </row>
    <row r="61" spans="1:35">
      <c r="A61" s="1" t="s">
        <v>52</v>
      </c>
      <c r="B61" s="1" t="s">
        <v>175</v>
      </c>
      <c r="C61" s="1" t="s">
        <v>116</v>
      </c>
      <c r="D61" s="1" t="s">
        <v>43</v>
      </c>
      <c r="E61" s="1">
        <v>2015</v>
      </c>
      <c r="F61" s="1">
        <v>2015</v>
      </c>
      <c r="J61" s="1" t="s">
        <v>44</v>
      </c>
      <c r="L61" s="1" t="s">
        <v>46</v>
      </c>
      <c r="M61" s="1" t="s">
        <v>47</v>
      </c>
      <c r="N61" s="1" t="s">
        <v>47</v>
      </c>
      <c r="O61" s="1" t="s">
        <v>47</v>
      </c>
      <c r="P61" s="1" t="s">
        <v>47</v>
      </c>
      <c r="S61" s="1" t="s">
        <v>48</v>
      </c>
      <c r="W61" s="1" t="s">
        <v>48</v>
      </c>
      <c r="AA61" s="1" t="s">
        <v>47</v>
      </c>
      <c r="AB61" s="1" t="s">
        <v>48</v>
      </c>
      <c r="AC61" s="1" t="s">
        <v>48</v>
      </c>
      <c r="AE61" s="1">
        <f t="shared" si="0"/>
        <v>1</v>
      </c>
      <c r="AF61" s="1">
        <f t="shared" si="1"/>
        <v>3</v>
      </c>
      <c r="AG61" s="1">
        <f xml:space="preserve"> 4-COUNTIF('Laws and Features'!U61:V61, "Yes") - COUNTIF(Z61, "Yes") - IF(LEN(_xlfn.CONCAT(Y61,X61))&gt;2, 1, 0)</f>
        <v>4</v>
      </c>
      <c r="AH61" s="1">
        <f t="shared" si="2"/>
        <v>1</v>
      </c>
      <c r="AI61" s="24">
        <f t="shared" si="3"/>
        <v>3.25</v>
      </c>
    </row>
    <row r="62" spans="1:35">
      <c r="A62" s="1" t="s">
        <v>52</v>
      </c>
      <c r="B62" s="1" t="s">
        <v>176</v>
      </c>
      <c r="C62" s="1" t="s">
        <v>127</v>
      </c>
      <c r="D62" s="1" t="s">
        <v>43</v>
      </c>
      <c r="E62" s="1">
        <v>2015</v>
      </c>
      <c r="F62" s="1">
        <v>2015</v>
      </c>
      <c r="J62" s="1" t="s">
        <v>44</v>
      </c>
      <c r="K62" s="1" t="s">
        <v>45</v>
      </c>
      <c r="M62" s="1" t="s">
        <v>47</v>
      </c>
      <c r="N62" s="1" t="s">
        <v>47</v>
      </c>
      <c r="O62" s="1" t="s">
        <v>47</v>
      </c>
      <c r="P62" s="1" t="s">
        <v>47</v>
      </c>
      <c r="S62" s="1" t="s">
        <v>48</v>
      </c>
      <c r="W62" s="1" t="s">
        <v>47</v>
      </c>
      <c r="X62" s="1" t="s">
        <v>47</v>
      </c>
      <c r="Y62" s="1" t="s">
        <v>47</v>
      </c>
      <c r="Z62" s="1" t="s">
        <v>47</v>
      </c>
      <c r="AA62" s="1" t="s">
        <v>48</v>
      </c>
      <c r="AB62" s="1" t="s">
        <v>48</v>
      </c>
      <c r="AC62" s="1" t="s">
        <v>47</v>
      </c>
      <c r="AD62" s="4" t="s">
        <v>177</v>
      </c>
      <c r="AE62" s="1">
        <f t="shared" si="0"/>
        <v>1</v>
      </c>
      <c r="AF62" s="1">
        <f t="shared" si="1"/>
        <v>2</v>
      </c>
      <c r="AG62" s="1">
        <f xml:space="preserve"> 4-COUNTIF('Laws and Features'!U62:V62, "Yes") - COUNTIF(Z62, "Yes") - IF(LEN(_xlfn.CONCAT(Y62,X62))&gt;2, 1, 0)</f>
        <v>2</v>
      </c>
      <c r="AH62" s="1">
        <f t="shared" si="2"/>
        <v>0</v>
      </c>
      <c r="AI62" s="24">
        <f t="shared" si="3"/>
        <v>2</v>
      </c>
    </row>
    <row r="63" spans="1:35">
      <c r="A63" s="1" t="s">
        <v>52</v>
      </c>
      <c r="B63" s="1" t="s">
        <v>178</v>
      </c>
      <c r="C63" s="1" t="s">
        <v>179</v>
      </c>
      <c r="D63" s="1" t="s">
        <v>43</v>
      </c>
      <c r="E63" s="1">
        <v>2015</v>
      </c>
      <c r="F63" s="1">
        <v>2015</v>
      </c>
      <c r="J63" s="1" t="s">
        <v>44</v>
      </c>
      <c r="K63" s="1" t="s">
        <v>45</v>
      </c>
      <c r="M63" s="1" t="s">
        <v>47</v>
      </c>
      <c r="N63" s="1" t="s">
        <v>47</v>
      </c>
      <c r="O63" s="1" t="s">
        <v>47</v>
      </c>
      <c r="P63" s="1" t="s">
        <v>47</v>
      </c>
      <c r="Q63" s="1" t="s">
        <v>47</v>
      </c>
      <c r="S63" s="1" t="s">
        <v>48</v>
      </c>
      <c r="W63" s="1" t="s">
        <v>47</v>
      </c>
      <c r="X63" s="1" t="s">
        <v>47</v>
      </c>
      <c r="Y63" s="1" t="s">
        <v>47</v>
      </c>
      <c r="Z63" s="1" t="s">
        <v>47</v>
      </c>
      <c r="AA63" s="1" t="s">
        <v>48</v>
      </c>
      <c r="AB63" s="1" t="s">
        <v>48</v>
      </c>
      <c r="AC63" s="1" t="s">
        <v>47</v>
      </c>
      <c r="AD63" s="1" t="s">
        <v>180</v>
      </c>
      <c r="AE63" s="1">
        <f t="shared" si="0"/>
        <v>1</v>
      </c>
      <c r="AF63" s="1">
        <f t="shared" si="1"/>
        <v>3</v>
      </c>
      <c r="AG63" s="1">
        <f xml:space="preserve"> 4-COUNTIF('Laws and Features'!U63:V63, "Yes") - COUNTIF(Z63, "Yes") - IF(LEN(_xlfn.CONCAT(Y63,X63))&gt;2, 1, 0)</f>
        <v>2</v>
      </c>
      <c r="AH63" s="1">
        <f t="shared" si="2"/>
        <v>0</v>
      </c>
      <c r="AI63" s="24">
        <f t="shared" si="3"/>
        <v>2.25</v>
      </c>
    </row>
    <row r="64" spans="1:35">
      <c r="A64" s="1" t="s">
        <v>87</v>
      </c>
      <c r="B64" s="1" t="s">
        <v>181</v>
      </c>
      <c r="C64" s="1" t="s">
        <v>62</v>
      </c>
      <c r="D64" s="1" t="s">
        <v>43</v>
      </c>
      <c r="E64" s="1">
        <v>2015</v>
      </c>
      <c r="F64" s="1">
        <v>2015</v>
      </c>
      <c r="J64" s="1" t="s">
        <v>44</v>
      </c>
      <c r="K64" s="1" t="s">
        <v>45</v>
      </c>
      <c r="L64" s="1" t="s">
        <v>46</v>
      </c>
      <c r="M64" s="1" t="s">
        <v>47</v>
      </c>
      <c r="N64" s="1" t="s">
        <v>47</v>
      </c>
      <c r="O64" s="1" t="s">
        <v>47</v>
      </c>
      <c r="P64" s="1" t="s">
        <v>47</v>
      </c>
      <c r="S64" s="1" t="s">
        <v>48</v>
      </c>
      <c r="W64" s="1" t="s">
        <v>47</v>
      </c>
      <c r="X64" s="1" t="s">
        <v>47</v>
      </c>
      <c r="Y64" s="1" t="s">
        <v>47</v>
      </c>
      <c r="AA64" s="1" t="s">
        <v>48</v>
      </c>
      <c r="AB64" s="1" t="s">
        <v>48</v>
      </c>
      <c r="AC64" s="1" t="s">
        <v>47</v>
      </c>
      <c r="AD64" s="1" t="s">
        <v>182</v>
      </c>
      <c r="AE64" s="1">
        <f t="shared" si="0"/>
        <v>1</v>
      </c>
      <c r="AF64" s="1">
        <f t="shared" si="1"/>
        <v>3</v>
      </c>
      <c r="AG64" s="1">
        <f xml:space="preserve"> 4-COUNTIF('Laws and Features'!U64:V64, "Yes") - COUNTIF(Z64, "Yes") - IF(LEN(_xlfn.CONCAT(Y64,X64))&gt;2, 1, 0)</f>
        <v>3</v>
      </c>
      <c r="AH64" s="1">
        <f t="shared" si="2"/>
        <v>0</v>
      </c>
      <c r="AI64" s="24">
        <f t="shared" si="3"/>
        <v>2.5</v>
      </c>
    </row>
    <row r="65" spans="1:36">
      <c r="A65" s="1" t="s">
        <v>52</v>
      </c>
      <c r="B65" s="1" t="s">
        <v>183</v>
      </c>
      <c r="C65" s="1" t="s">
        <v>67</v>
      </c>
      <c r="D65" s="1" t="s">
        <v>43</v>
      </c>
      <c r="E65" s="1">
        <v>2015</v>
      </c>
      <c r="F65" s="1">
        <v>2015</v>
      </c>
      <c r="J65" s="1" t="s">
        <v>59</v>
      </c>
      <c r="K65" s="1" t="s">
        <v>45</v>
      </c>
      <c r="L65" s="1" t="s">
        <v>70</v>
      </c>
      <c r="M65" s="1" t="s">
        <v>47</v>
      </c>
      <c r="N65" s="1" t="s">
        <v>47</v>
      </c>
      <c r="O65" s="1" t="s">
        <v>47</v>
      </c>
      <c r="P65" s="1" t="s">
        <v>47</v>
      </c>
      <c r="S65" s="1" t="s">
        <v>48</v>
      </c>
      <c r="W65" s="1" t="s">
        <v>47</v>
      </c>
      <c r="X65" s="1" t="s">
        <v>47</v>
      </c>
      <c r="Y65" s="1" t="s">
        <v>47</v>
      </c>
      <c r="Z65" s="1" t="s">
        <v>47</v>
      </c>
      <c r="AA65" s="1" t="s">
        <v>48</v>
      </c>
      <c r="AB65" s="1" t="s">
        <v>48</v>
      </c>
      <c r="AC65" s="1" t="s">
        <v>47</v>
      </c>
      <c r="AD65" s="1" t="s">
        <v>184</v>
      </c>
      <c r="AE65" s="1">
        <f t="shared" si="0"/>
        <v>0</v>
      </c>
      <c r="AF65" s="1">
        <f t="shared" si="1"/>
        <v>3</v>
      </c>
      <c r="AG65" s="1">
        <f xml:space="preserve"> 4-COUNTIF('Laws and Features'!U65:V65, "Yes") - COUNTIF(Z65, "Yes") - IF(LEN(_xlfn.CONCAT(Y65,X65))&gt;2, 1, 0)</f>
        <v>2</v>
      </c>
      <c r="AH65" s="1">
        <f t="shared" si="2"/>
        <v>0</v>
      </c>
      <c r="AI65" s="24">
        <f t="shared" si="3"/>
        <v>1.25</v>
      </c>
    </row>
    <row r="66" spans="1:36">
      <c r="A66" s="1" t="s">
        <v>52</v>
      </c>
      <c r="B66" s="1" t="s">
        <v>185</v>
      </c>
      <c r="C66" s="1" t="s">
        <v>69</v>
      </c>
      <c r="D66" s="1" t="s">
        <v>43</v>
      </c>
      <c r="E66" s="1">
        <v>2015</v>
      </c>
      <c r="F66" s="1">
        <v>2015</v>
      </c>
      <c r="G66" s="1">
        <v>2019</v>
      </c>
      <c r="H66" s="1" t="s">
        <v>186</v>
      </c>
      <c r="I66" s="1" t="s">
        <v>187</v>
      </c>
      <c r="J66" s="1" t="s">
        <v>44</v>
      </c>
      <c r="K66" s="1" t="s">
        <v>45</v>
      </c>
      <c r="L66" s="1" t="s">
        <v>70</v>
      </c>
      <c r="M66" s="1" t="s">
        <v>47</v>
      </c>
      <c r="N66" s="1" t="s">
        <v>47</v>
      </c>
      <c r="O66" s="1" t="s">
        <v>47</v>
      </c>
      <c r="P66" s="1" t="s">
        <v>47</v>
      </c>
      <c r="S66" s="1" t="s">
        <v>48</v>
      </c>
      <c r="W66" s="1" t="s">
        <v>47</v>
      </c>
      <c r="Z66" s="1" t="s">
        <v>47</v>
      </c>
      <c r="AA66" s="1" t="s">
        <v>48</v>
      </c>
      <c r="AB66" s="1" t="s">
        <v>48</v>
      </c>
      <c r="AC66" s="1" t="s">
        <v>47</v>
      </c>
      <c r="AD66" s="1" t="s">
        <v>188</v>
      </c>
      <c r="AE66" s="1">
        <f t="shared" ref="AE66:AE88" si="4">COUNTIF(J66, "Included")</f>
        <v>1</v>
      </c>
      <c r="AF66" s="1">
        <f t="shared" ref="AF66:AF88" si="5">COUNTIF(L66, "Unlimited private right of action") + COUNTIF(L66, "Limited private right of action") + COUNTIF(O66:Q66, "Yes")</f>
        <v>3</v>
      </c>
      <c r="AG66" s="1">
        <f xml:space="preserve"> 4-COUNTIF('Laws and Features'!U66:V66, "Yes") - COUNTIF(Z66, "Yes") - IF(LEN(_xlfn.CONCAT(Y66,X66))&gt;2, 1, 0)</f>
        <v>3</v>
      </c>
      <c r="AH66" s="1">
        <f t="shared" ref="AH66:AH88" si="6">COUNTIF(AA66:AB66, "Yes")</f>
        <v>0</v>
      </c>
      <c r="AI66" s="24">
        <f t="shared" ref="AI66:AI88" si="7">AE66+(AF66/4)+(AG66/4)+(AH66/2)</f>
        <v>2.5</v>
      </c>
    </row>
    <row r="67" spans="1:36">
      <c r="A67" s="1" t="s">
        <v>52</v>
      </c>
      <c r="B67" s="1" t="s">
        <v>189</v>
      </c>
      <c r="C67" s="1" t="s">
        <v>73</v>
      </c>
      <c r="D67" s="1" t="s">
        <v>43</v>
      </c>
      <c r="E67" s="1">
        <v>2015</v>
      </c>
      <c r="F67" s="1">
        <v>2015</v>
      </c>
      <c r="J67" s="1" t="s">
        <v>44</v>
      </c>
      <c r="K67" s="1" t="s">
        <v>45</v>
      </c>
      <c r="R67" s="1" t="s">
        <v>47</v>
      </c>
      <c r="S67" s="1" t="s">
        <v>48</v>
      </c>
      <c r="W67" s="1" t="s">
        <v>47</v>
      </c>
      <c r="X67" s="1" t="s">
        <v>47</v>
      </c>
      <c r="Y67" s="1" t="s">
        <v>47</v>
      </c>
      <c r="Z67" s="1" t="s">
        <v>47</v>
      </c>
      <c r="AA67" s="1" t="s">
        <v>48</v>
      </c>
      <c r="AB67" s="1" t="s">
        <v>48</v>
      </c>
      <c r="AC67" s="1" t="s">
        <v>47</v>
      </c>
      <c r="AD67" s="1" t="s">
        <v>190</v>
      </c>
      <c r="AE67" s="1">
        <f t="shared" si="4"/>
        <v>1</v>
      </c>
      <c r="AF67" s="1">
        <f t="shared" si="5"/>
        <v>0</v>
      </c>
      <c r="AG67" s="1">
        <f xml:space="preserve"> 4-COUNTIF('Laws and Features'!U67:V67, "Yes") - COUNTIF(Z67, "Yes") - IF(LEN(_xlfn.CONCAT(Y67,X67))&gt;2, 1, 0)</f>
        <v>2</v>
      </c>
      <c r="AH67" s="1">
        <f t="shared" si="6"/>
        <v>0</v>
      </c>
      <c r="AI67" s="24">
        <f t="shared" si="7"/>
        <v>1.5</v>
      </c>
      <c r="AJ67" s="1" t="s">
        <v>191</v>
      </c>
    </row>
    <row r="68" spans="1:36">
      <c r="A68" s="1" t="s">
        <v>52</v>
      </c>
      <c r="B68" s="1" t="s">
        <v>192</v>
      </c>
      <c r="C68" s="1" t="s">
        <v>62</v>
      </c>
      <c r="D68" s="1" t="s">
        <v>43</v>
      </c>
      <c r="E68" s="1">
        <v>2016</v>
      </c>
      <c r="F68" s="1">
        <v>2016</v>
      </c>
      <c r="J68" s="1" t="s">
        <v>44</v>
      </c>
      <c r="L68" s="1" t="s">
        <v>46</v>
      </c>
      <c r="M68" s="1" t="s">
        <v>47</v>
      </c>
      <c r="N68" s="1" t="s">
        <v>47</v>
      </c>
      <c r="O68" s="1" t="s">
        <v>47</v>
      </c>
      <c r="P68" s="1" t="s">
        <v>47</v>
      </c>
      <c r="S68" s="1" t="s">
        <v>48</v>
      </c>
      <c r="W68" s="1" t="s">
        <v>47</v>
      </c>
      <c r="Z68" s="1" t="s">
        <v>47</v>
      </c>
      <c r="AA68" s="1" t="s">
        <v>48</v>
      </c>
      <c r="AB68" s="1" t="s">
        <v>48</v>
      </c>
      <c r="AC68" s="1" t="s">
        <v>48</v>
      </c>
      <c r="AE68" s="1">
        <f t="shared" si="4"/>
        <v>1</v>
      </c>
      <c r="AF68" s="1">
        <f t="shared" si="5"/>
        <v>3</v>
      </c>
      <c r="AG68" s="1">
        <f xml:space="preserve"> 4-COUNTIF('Laws and Features'!U68:V68, "Yes") - COUNTIF(Z68, "Yes") - IF(LEN(_xlfn.CONCAT(Y68,X68))&gt;2, 1, 0)</f>
        <v>3</v>
      </c>
      <c r="AH68" s="1">
        <f t="shared" si="6"/>
        <v>0</v>
      </c>
      <c r="AI68" s="24">
        <f t="shared" si="7"/>
        <v>2.5</v>
      </c>
    </row>
    <row r="69" spans="1:36">
      <c r="A69" s="1" t="s">
        <v>52</v>
      </c>
      <c r="B69" s="1" t="s">
        <v>193</v>
      </c>
      <c r="C69" s="1" t="s">
        <v>73</v>
      </c>
      <c r="D69" s="1" t="s">
        <v>43</v>
      </c>
      <c r="E69" s="1">
        <v>2016</v>
      </c>
      <c r="F69" s="1">
        <v>2018</v>
      </c>
      <c r="J69" s="1" t="s">
        <v>44</v>
      </c>
      <c r="K69" s="1" t="s">
        <v>45</v>
      </c>
      <c r="L69" s="1" t="s">
        <v>46</v>
      </c>
      <c r="N69" s="1" t="s">
        <v>47</v>
      </c>
      <c r="S69" s="1" t="s">
        <v>48</v>
      </c>
      <c r="W69" s="1" t="s">
        <v>47</v>
      </c>
      <c r="Z69" s="1" t="s">
        <v>47</v>
      </c>
      <c r="AA69" s="1" t="s">
        <v>48</v>
      </c>
      <c r="AB69" s="1" t="s">
        <v>48</v>
      </c>
      <c r="AC69" s="1" t="s">
        <v>48</v>
      </c>
      <c r="AE69" s="1">
        <f t="shared" si="4"/>
        <v>1</v>
      </c>
      <c r="AF69" s="1">
        <f t="shared" si="5"/>
        <v>1</v>
      </c>
      <c r="AG69" s="1">
        <f xml:space="preserve"> 4-COUNTIF('Laws and Features'!U69:V69, "Yes") - COUNTIF(Z69, "Yes") - IF(LEN(_xlfn.CONCAT(Y69,X69))&gt;2, 1, 0)</f>
        <v>3</v>
      </c>
      <c r="AH69" s="1">
        <f t="shared" si="6"/>
        <v>0</v>
      </c>
      <c r="AI69" s="24">
        <f t="shared" si="7"/>
        <v>2</v>
      </c>
    </row>
    <row r="70" spans="1:36">
      <c r="A70" s="1" t="s">
        <v>52</v>
      </c>
      <c r="B70" s="1" t="s">
        <v>194</v>
      </c>
      <c r="C70" s="1" t="s">
        <v>116</v>
      </c>
      <c r="D70" s="1" t="s">
        <v>43</v>
      </c>
      <c r="E70" s="1">
        <v>2017</v>
      </c>
      <c r="F70" s="1">
        <v>2017</v>
      </c>
      <c r="J70" s="1" t="s">
        <v>44</v>
      </c>
      <c r="L70" s="1" t="s">
        <v>46</v>
      </c>
      <c r="M70" s="1" t="s">
        <v>47</v>
      </c>
      <c r="N70" s="1" t="s">
        <v>47</v>
      </c>
      <c r="O70" s="1" t="s">
        <v>47</v>
      </c>
      <c r="P70" s="1" t="s">
        <v>47</v>
      </c>
      <c r="Q70" s="1" t="s">
        <v>47</v>
      </c>
      <c r="S70" s="1" t="s">
        <v>48</v>
      </c>
      <c r="W70" s="1" t="s">
        <v>48</v>
      </c>
      <c r="AA70" s="1" t="s">
        <v>48</v>
      </c>
      <c r="AB70" s="1" t="s">
        <v>48</v>
      </c>
      <c r="AC70" s="1" t="s">
        <v>48</v>
      </c>
      <c r="AE70" s="1">
        <f t="shared" si="4"/>
        <v>1</v>
      </c>
      <c r="AF70" s="1">
        <f t="shared" si="5"/>
        <v>4</v>
      </c>
      <c r="AG70" s="1">
        <f xml:space="preserve"> 4-COUNTIF('Laws and Features'!U70:V70, "Yes") - COUNTIF(Z70, "Yes") - IF(LEN(_xlfn.CONCAT(Y70,X70))&gt;2, 1, 0)</f>
        <v>4</v>
      </c>
      <c r="AH70" s="1">
        <f t="shared" si="6"/>
        <v>0</v>
      </c>
      <c r="AI70" s="24">
        <f t="shared" si="7"/>
        <v>3</v>
      </c>
    </row>
    <row r="71" spans="1:36">
      <c r="A71" s="1" t="s">
        <v>87</v>
      </c>
      <c r="B71" s="1" t="s">
        <v>195</v>
      </c>
      <c r="C71" s="1" t="s">
        <v>116</v>
      </c>
      <c r="D71" s="1" t="s">
        <v>43</v>
      </c>
      <c r="E71" s="1">
        <v>2017</v>
      </c>
      <c r="F71" s="1">
        <v>2017</v>
      </c>
      <c r="J71" s="1" t="s">
        <v>44</v>
      </c>
      <c r="L71" s="1" t="s">
        <v>46</v>
      </c>
      <c r="M71" s="1" t="s">
        <v>47</v>
      </c>
      <c r="N71" s="1" t="s">
        <v>47</v>
      </c>
      <c r="O71" s="1" t="s">
        <v>47</v>
      </c>
      <c r="P71" s="1" t="s">
        <v>47</v>
      </c>
      <c r="Q71" s="1" t="s">
        <v>47</v>
      </c>
      <c r="S71" s="1" t="s">
        <v>48</v>
      </c>
      <c r="W71" s="1" t="s">
        <v>47</v>
      </c>
      <c r="X71" s="1" t="s">
        <v>47</v>
      </c>
      <c r="Y71" s="1" t="s">
        <v>47</v>
      </c>
      <c r="AA71" s="1" t="s">
        <v>47</v>
      </c>
      <c r="AB71" s="1" t="s">
        <v>48</v>
      </c>
      <c r="AC71" s="1" t="s">
        <v>48</v>
      </c>
      <c r="AE71" s="1">
        <f t="shared" si="4"/>
        <v>1</v>
      </c>
      <c r="AF71" s="1">
        <f t="shared" si="5"/>
        <v>4</v>
      </c>
      <c r="AG71" s="1">
        <f xml:space="preserve"> 4-COUNTIF('Laws and Features'!U71:V71, "Yes") - COUNTIF(Z71, "Yes") - IF(LEN(_xlfn.CONCAT(Y71,X71))&gt;2, 1, 0)</f>
        <v>3</v>
      </c>
      <c r="AH71" s="1">
        <f t="shared" si="6"/>
        <v>1</v>
      </c>
      <c r="AI71" s="24">
        <f t="shared" si="7"/>
        <v>3.25</v>
      </c>
    </row>
    <row r="72" spans="1:36">
      <c r="A72" s="1" t="s">
        <v>87</v>
      </c>
      <c r="B72" s="1" t="s">
        <v>196</v>
      </c>
      <c r="C72" s="1" t="s">
        <v>116</v>
      </c>
      <c r="D72" s="1" t="s">
        <v>43</v>
      </c>
      <c r="E72" s="1">
        <v>2017</v>
      </c>
      <c r="F72" s="1">
        <v>2017</v>
      </c>
      <c r="J72" s="1" t="s">
        <v>44</v>
      </c>
      <c r="L72" s="1" t="s">
        <v>46</v>
      </c>
      <c r="O72" s="1" t="s">
        <v>47</v>
      </c>
      <c r="P72" s="1" t="s">
        <v>47</v>
      </c>
      <c r="S72" s="1" t="s">
        <v>48</v>
      </c>
      <c r="W72" s="1" t="s">
        <v>47</v>
      </c>
      <c r="X72" s="1" t="s">
        <v>47</v>
      </c>
      <c r="Y72" s="1" t="s">
        <v>47</v>
      </c>
      <c r="AA72" s="1" t="s">
        <v>48</v>
      </c>
      <c r="AB72" s="1" t="s">
        <v>48</v>
      </c>
      <c r="AC72" s="1" t="s">
        <v>48</v>
      </c>
      <c r="AE72" s="1">
        <f t="shared" si="4"/>
        <v>1</v>
      </c>
      <c r="AF72" s="1">
        <f t="shared" si="5"/>
        <v>3</v>
      </c>
      <c r="AG72" s="1">
        <f xml:space="preserve"> 4-COUNTIF('Laws and Features'!U72:V72, "Yes") - COUNTIF(Z72, "Yes") - IF(LEN(_xlfn.CONCAT(Y72,X72))&gt;2, 1, 0)</f>
        <v>3</v>
      </c>
      <c r="AH72" s="1">
        <f t="shared" si="6"/>
        <v>0</v>
      </c>
      <c r="AI72" s="24">
        <f t="shared" si="7"/>
        <v>2.5</v>
      </c>
    </row>
    <row r="73" spans="1:36">
      <c r="A73" s="1" t="s">
        <v>87</v>
      </c>
      <c r="B73" s="1" t="s">
        <v>197</v>
      </c>
      <c r="C73" s="1" t="s">
        <v>152</v>
      </c>
      <c r="D73" s="1" t="s">
        <v>43</v>
      </c>
      <c r="E73" s="1">
        <v>2017</v>
      </c>
      <c r="F73" s="1">
        <v>2017</v>
      </c>
      <c r="J73" s="1" t="s">
        <v>44</v>
      </c>
      <c r="K73" s="1" t="s">
        <v>45</v>
      </c>
      <c r="L73" s="1" t="s">
        <v>46</v>
      </c>
      <c r="M73" s="1" t="s">
        <v>47</v>
      </c>
      <c r="N73" s="1" t="s">
        <v>47</v>
      </c>
      <c r="O73" s="1" t="s">
        <v>47</v>
      </c>
      <c r="P73" s="1" t="s">
        <v>47</v>
      </c>
      <c r="S73" s="1" t="s">
        <v>48</v>
      </c>
      <c r="W73" s="1" t="s">
        <v>47</v>
      </c>
      <c r="X73" s="1" t="s">
        <v>47</v>
      </c>
      <c r="Y73" s="1" t="s">
        <v>47</v>
      </c>
      <c r="AA73" s="1" t="s">
        <v>48</v>
      </c>
      <c r="AB73" s="1" t="s">
        <v>48</v>
      </c>
      <c r="AC73" s="1" t="s">
        <v>47</v>
      </c>
      <c r="AD73" s="1" t="s">
        <v>198</v>
      </c>
      <c r="AE73" s="1">
        <f t="shared" si="4"/>
        <v>1</v>
      </c>
      <c r="AF73" s="1">
        <f t="shared" si="5"/>
        <v>3</v>
      </c>
      <c r="AG73" s="1">
        <f xml:space="preserve"> 4-COUNTIF('Laws and Features'!U73:V73, "Yes") - COUNTIF(Z73, "Yes") - IF(LEN(_xlfn.CONCAT(Y73,X73))&gt;2, 1, 0)</f>
        <v>3</v>
      </c>
      <c r="AH73" s="1">
        <f t="shared" si="6"/>
        <v>0</v>
      </c>
      <c r="AI73" s="24">
        <f t="shared" si="7"/>
        <v>2.5</v>
      </c>
    </row>
    <row r="74" spans="1:36">
      <c r="A74" s="1" t="s">
        <v>52</v>
      </c>
      <c r="B74" s="1" t="s">
        <v>199</v>
      </c>
      <c r="C74" s="1" t="s">
        <v>200</v>
      </c>
      <c r="D74" s="1" t="s">
        <v>43</v>
      </c>
      <c r="E74" s="1">
        <v>2017</v>
      </c>
      <c r="F74" s="1">
        <v>2018</v>
      </c>
      <c r="J74" s="1" t="s">
        <v>44</v>
      </c>
      <c r="K74" s="1" t="s">
        <v>45</v>
      </c>
      <c r="L74" s="1" t="s">
        <v>70</v>
      </c>
      <c r="M74" s="1" t="s">
        <v>47</v>
      </c>
      <c r="N74" s="1" t="s">
        <v>47</v>
      </c>
      <c r="O74" s="1" t="s">
        <v>47</v>
      </c>
      <c r="P74" s="1" t="s">
        <v>47</v>
      </c>
      <c r="S74" s="1" t="s">
        <v>47</v>
      </c>
      <c r="T74" s="1" t="s">
        <v>47</v>
      </c>
      <c r="V74" s="1" t="s">
        <v>47</v>
      </c>
      <c r="W74" s="1" t="s">
        <v>47</v>
      </c>
      <c r="X74" s="1" t="s">
        <v>47</v>
      </c>
      <c r="Y74" s="1" t="s">
        <v>47</v>
      </c>
      <c r="AA74" s="1" t="s">
        <v>48</v>
      </c>
      <c r="AB74" s="1" t="s">
        <v>48</v>
      </c>
      <c r="AC74" s="1" t="s">
        <v>47</v>
      </c>
      <c r="AD74" s="1" t="s">
        <v>201</v>
      </c>
      <c r="AE74" s="1">
        <f t="shared" si="4"/>
        <v>1</v>
      </c>
      <c r="AF74" s="1">
        <f t="shared" si="5"/>
        <v>3</v>
      </c>
      <c r="AG74" s="1">
        <f xml:space="preserve"> 4-COUNTIF('Laws and Features'!U74:V74, "Yes") - COUNTIF(Z74, "Yes") - IF(LEN(_xlfn.CONCAT(Y74,X74))&gt;2, 1, 0)</f>
        <v>2</v>
      </c>
      <c r="AH74" s="1">
        <f t="shared" si="6"/>
        <v>0</v>
      </c>
      <c r="AI74" s="24">
        <f t="shared" si="7"/>
        <v>2.25</v>
      </c>
    </row>
    <row r="75" spans="1:36">
      <c r="A75" s="1" t="s">
        <v>52</v>
      </c>
      <c r="B75" s="1" t="s">
        <v>202</v>
      </c>
      <c r="C75" s="1" t="s">
        <v>62</v>
      </c>
      <c r="D75" s="1" t="s">
        <v>43</v>
      </c>
      <c r="E75" s="1">
        <v>2017</v>
      </c>
      <c r="F75" s="1">
        <v>2017</v>
      </c>
      <c r="J75" s="1" t="s">
        <v>44</v>
      </c>
      <c r="L75" s="1" t="s">
        <v>46</v>
      </c>
      <c r="M75" s="1" t="s">
        <v>47</v>
      </c>
      <c r="N75" s="1" t="s">
        <v>47</v>
      </c>
      <c r="O75" s="1" t="s">
        <v>47</v>
      </c>
      <c r="P75" s="1" t="s">
        <v>47</v>
      </c>
      <c r="S75" s="1" t="s">
        <v>47</v>
      </c>
      <c r="T75" s="1" t="s">
        <v>47</v>
      </c>
      <c r="V75" s="1" t="s">
        <v>47</v>
      </c>
      <c r="W75" s="1" t="s">
        <v>47</v>
      </c>
      <c r="X75" s="1" t="s">
        <v>47</v>
      </c>
      <c r="Y75" s="1" t="s">
        <v>47</v>
      </c>
      <c r="Z75" s="1" t="s">
        <v>47</v>
      </c>
      <c r="AA75" s="1" t="s">
        <v>48</v>
      </c>
      <c r="AB75" s="1" t="s">
        <v>48</v>
      </c>
      <c r="AC75" s="1" t="s">
        <v>47</v>
      </c>
      <c r="AD75" s="1" t="s">
        <v>203</v>
      </c>
      <c r="AE75" s="1">
        <f t="shared" si="4"/>
        <v>1</v>
      </c>
      <c r="AF75" s="1">
        <f t="shared" si="5"/>
        <v>3</v>
      </c>
      <c r="AG75" s="1">
        <f xml:space="preserve"> 4-COUNTIF('Laws and Features'!U75:V75, "Yes") - COUNTIF(Z75, "Yes") - IF(LEN(_xlfn.CONCAT(Y75,X75))&gt;2, 1, 0)</f>
        <v>1</v>
      </c>
      <c r="AH75" s="1">
        <f t="shared" si="6"/>
        <v>0</v>
      </c>
      <c r="AI75" s="24">
        <f t="shared" si="7"/>
        <v>2</v>
      </c>
    </row>
    <row r="76" spans="1:36">
      <c r="A76" s="1" t="s">
        <v>52</v>
      </c>
      <c r="B76" s="1" t="s">
        <v>204</v>
      </c>
      <c r="C76" s="1" t="s">
        <v>73</v>
      </c>
      <c r="D76" s="1" t="s">
        <v>43</v>
      </c>
      <c r="E76" s="1">
        <v>2017</v>
      </c>
      <c r="F76" s="1">
        <v>2017</v>
      </c>
      <c r="J76" s="1" t="s">
        <v>44</v>
      </c>
      <c r="K76" s="1" t="s">
        <v>45</v>
      </c>
      <c r="N76" s="1" t="s">
        <v>47</v>
      </c>
      <c r="O76" s="1" t="s">
        <v>47</v>
      </c>
      <c r="S76" s="1" t="s">
        <v>47</v>
      </c>
      <c r="T76" s="1" t="s">
        <v>47</v>
      </c>
      <c r="W76" s="1" t="s">
        <v>47</v>
      </c>
      <c r="X76" s="1" t="s">
        <v>47</v>
      </c>
      <c r="Y76" s="1" t="s">
        <v>47</v>
      </c>
      <c r="AA76" s="1" t="s">
        <v>48</v>
      </c>
      <c r="AB76" s="1" t="s">
        <v>48</v>
      </c>
      <c r="AC76" s="1" t="s">
        <v>47</v>
      </c>
      <c r="AD76" s="1" t="s">
        <v>205</v>
      </c>
      <c r="AE76" s="1">
        <f t="shared" si="4"/>
        <v>1</v>
      </c>
      <c r="AF76" s="1">
        <f t="shared" si="5"/>
        <v>1</v>
      </c>
      <c r="AG76" s="1">
        <f xml:space="preserve"> 4-COUNTIF('Laws and Features'!U76:V76, "Yes") - COUNTIF(Z76, "Yes") - IF(LEN(_xlfn.CONCAT(Y76,X76))&gt;2, 1, 0)</f>
        <v>3</v>
      </c>
      <c r="AH76" s="1">
        <f t="shared" si="6"/>
        <v>0</v>
      </c>
      <c r="AI76" s="24">
        <f t="shared" si="7"/>
        <v>2</v>
      </c>
    </row>
    <row r="77" spans="1:36">
      <c r="A77" s="1" t="s">
        <v>52</v>
      </c>
      <c r="B77" s="1" t="s">
        <v>206</v>
      </c>
      <c r="C77" s="1" t="s">
        <v>116</v>
      </c>
      <c r="D77" s="1" t="s">
        <v>43</v>
      </c>
      <c r="E77" s="1">
        <v>2018</v>
      </c>
      <c r="F77" s="1">
        <v>2018</v>
      </c>
      <c r="J77" s="1" t="s">
        <v>44</v>
      </c>
      <c r="L77" s="1" t="s">
        <v>46</v>
      </c>
      <c r="M77" s="1" t="s">
        <v>47</v>
      </c>
      <c r="N77" s="1" t="s">
        <v>47</v>
      </c>
      <c r="O77" s="1" t="s">
        <v>47</v>
      </c>
      <c r="P77" s="1" t="s">
        <v>47</v>
      </c>
      <c r="Q77" s="1" t="s">
        <v>47</v>
      </c>
      <c r="S77" s="1" t="s">
        <v>48</v>
      </c>
      <c r="W77" s="1" t="s">
        <v>47</v>
      </c>
      <c r="X77" s="1" t="s">
        <v>47</v>
      </c>
      <c r="Y77" s="1" t="s">
        <v>47</v>
      </c>
      <c r="AA77" s="1" t="s">
        <v>48</v>
      </c>
      <c r="AB77" s="1" t="s">
        <v>48</v>
      </c>
      <c r="AC77" s="1" t="s">
        <v>48</v>
      </c>
      <c r="AE77" s="1">
        <f t="shared" si="4"/>
        <v>1</v>
      </c>
      <c r="AF77" s="1">
        <f t="shared" si="5"/>
        <v>4</v>
      </c>
      <c r="AG77" s="1">
        <f xml:space="preserve"> 4-COUNTIF('Laws and Features'!U77:V77, "Yes") - COUNTIF(Z77, "Yes") - IF(LEN(_xlfn.CONCAT(Y77,X77))&gt;2, 1, 0)</f>
        <v>3</v>
      </c>
      <c r="AH77" s="1">
        <f t="shared" si="6"/>
        <v>0</v>
      </c>
      <c r="AI77" s="24">
        <f t="shared" si="7"/>
        <v>2.75</v>
      </c>
    </row>
    <row r="78" spans="1:36">
      <c r="A78" s="1" t="s">
        <v>87</v>
      </c>
      <c r="B78" s="1" t="s">
        <v>195</v>
      </c>
      <c r="C78" s="1" t="s">
        <v>116</v>
      </c>
      <c r="D78" s="1" t="s">
        <v>207</v>
      </c>
      <c r="E78" s="1">
        <v>2018</v>
      </c>
      <c r="F78" s="1">
        <v>2018</v>
      </c>
      <c r="J78" s="1" t="s">
        <v>44</v>
      </c>
      <c r="L78" s="1" t="s">
        <v>46</v>
      </c>
      <c r="M78" s="1" t="s">
        <v>47</v>
      </c>
      <c r="N78" s="1" t="s">
        <v>47</v>
      </c>
      <c r="O78" s="1" t="s">
        <v>47</v>
      </c>
      <c r="P78" s="1" t="s">
        <v>47</v>
      </c>
      <c r="Q78" s="1" t="s">
        <v>47</v>
      </c>
      <c r="S78" s="1" t="s">
        <v>48</v>
      </c>
      <c r="W78" s="1" t="s">
        <v>48</v>
      </c>
      <c r="AA78" s="1" t="s">
        <v>47</v>
      </c>
      <c r="AB78" s="1" t="s">
        <v>48</v>
      </c>
      <c r="AC78" s="1" t="s">
        <v>48</v>
      </c>
      <c r="AE78" s="1">
        <f t="shared" si="4"/>
        <v>1</v>
      </c>
      <c r="AF78" s="1">
        <f t="shared" si="5"/>
        <v>4</v>
      </c>
      <c r="AG78" s="1">
        <f xml:space="preserve"> 4-COUNTIF('Laws and Features'!U78:V78, "Yes") - COUNTIF(Z78, "Yes") - IF(LEN(_xlfn.CONCAT(Y78,X78))&gt;2, 1, 0)</f>
        <v>4</v>
      </c>
      <c r="AH78" s="1">
        <f t="shared" si="6"/>
        <v>1</v>
      </c>
      <c r="AI78" s="24">
        <f t="shared" si="7"/>
        <v>3.5</v>
      </c>
    </row>
    <row r="79" spans="1:36">
      <c r="A79" s="1" t="s">
        <v>52</v>
      </c>
      <c r="B79" s="1" t="s">
        <v>208</v>
      </c>
      <c r="C79" s="1" t="s">
        <v>116</v>
      </c>
      <c r="D79" s="1" t="s">
        <v>43</v>
      </c>
      <c r="E79" s="1">
        <v>2018</v>
      </c>
      <c r="F79" s="1">
        <v>2018</v>
      </c>
      <c r="J79" s="1" t="s">
        <v>44</v>
      </c>
      <c r="L79" s="1" t="s">
        <v>46</v>
      </c>
      <c r="M79" s="1" t="s">
        <v>47</v>
      </c>
      <c r="N79" s="1" t="s">
        <v>47</v>
      </c>
      <c r="O79" s="1" t="s">
        <v>47</v>
      </c>
      <c r="P79" s="1" t="s">
        <v>47</v>
      </c>
      <c r="Q79" s="1" t="s">
        <v>47</v>
      </c>
      <c r="S79" s="1" t="s">
        <v>47</v>
      </c>
      <c r="T79" s="1" t="s">
        <v>47</v>
      </c>
      <c r="V79" s="1" t="s">
        <v>47</v>
      </c>
      <c r="W79" s="1" t="s">
        <v>47</v>
      </c>
      <c r="X79" s="1" t="s">
        <v>47</v>
      </c>
      <c r="Y79" s="1" t="s">
        <v>47</v>
      </c>
      <c r="AA79" s="1" t="s">
        <v>48</v>
      </c>
      <c r="AB79" s="1" t="s">
        <v>48</v>
      </c>
      <c r="AC79" s="1" t="s">
        <v>48</v>
      </c>
      <c r="AE79" s="1">
        <f t="shared" si="4"/>
        <v>1</v>
      </c>
      <c r="AF79" s="1">
        <f t="shared" si="5"/>
        <v>4</v>
      </c>
      <c r="AG79" s="1">
        <f xml:space="preserve"> 4-COUNTIF('Laws and Features'!U79:V79, "Yes") - COUNTIF(Z79, "Yes") - IF(LEN(_xlfn.CONCAT(Y79,X79))&gt;2, 1, 0)</f>
        <v>2</v>
      </c>
      <c r="AH79" s="1">
        <f t="shared" si="6"/>
        <v>0</v>
      </c>
      <c r="AI79" s="24">
        <f t="shared" si="7"/>
        <v>2.5</v>
      </c>
    </row>
    <row r="80" spans="1:36">
      <c r="A80" s="1" t="s">
        <v>52</v>
      </c>
      <c r="B80" s="1" t="s">
        <v>209</v>
      </c>
      <c r="C80" s="1" t="s">
        <v>116</v>
      </c>
      <c r="D80" s="1" t="s">
        <v>43</v>
      </c>
      <c r="E80" s="1">
        <v>2018</v>
      </c>
      <c r="F80" s="1">
        <v>2018</v>
      </c>
      <c r="J80" s="1" t="s">
        <v>44</v>
      </c>
      <c r="L80" s="1" t="s">
        <v>46</v>
      </c>
      <c r="M80" s="1" t="s">
        <v>47</v>
      </c>
      <c r="N80" s="1" t="s">
        <v>47</v>
      </c>
      <c r="O80" s="1" t="s">
        <v>47</v>
      </c>
      <c r="P80" s="1" t="s">
        <v>47</v>
      </c>
      <c r="Q80" s="1" t="s">
        <v>47</v>
      </c>
      <c r="S80" s="1" t="s">
        <v>47</v>
      </c>
      <c r="T80" s="1" t="s">
        <v>47</v>
      </c>
      <c r="V80" s="1" t="s">
        <v>47</v>
      </c>
      <c r="W80" s="1" t="s">
        <v>48</v>
      </c>
      <c r="AA80" s="1" t="s">
        <v>48</v>
      </c>
      <c r="AB80" s="1" t="s">
        <v>48</v>
      </c>
      <c r="AC80" s="1" t="s">
        <v>48</v>
      </c>
      <c r="AE80" s="1">
        <f t="shared" si="4"/>
        <v>1</v>
      </c>
      <c r="AF80" s="1">
        <f t="shared" si="5"/>
        <v>4</v>
      </c>
      <c r="AG80" s="1">
        <f xml:space="preserve"> 4-COUNTIF('Laws and Features'!U80:V80, "Yes") - COUNTIF(Z80, "Yes") - IF(LEN(_xlfn.CONCAT(Y80,X80))&gt;2, 1, 0)</f>
        <v>3</v>
      </c>
      <c r="AH80" s="1">
        <f t="shared" si="6"/>
        <v>0</v>
      </c>
      <c r="AI80" s="24">
        <f t="shared" si="7"/>
        <v>2.75</v>
      </c>
    </row>
    <row r="81" spans="1:36">
      <c r="A81" s="1" t="s">
        <v>52</v>
      </c>
      <c r="B81" s="2" t="s">
        <v>210</v>
      </c>
      <c r="C81" s="1" t="s">
        <v>116</v>
      </c>
      <c r="D81" s="1" t="s">
        <v>43</v>
      </c>
      <c r="E81" s="2">
        <v>2018</v>
      </c>
      <c r="F81" s="2">
        <v>2018</v>
      </c>
      <c r="G81" s="2"/>
      <c r="H81" s="2"/>
      <c r="I81" s="2"/>
      <c r="J81" s="1" t="s">
        <v>44</v>
      </c>
      <c r="K81" s="1" t="s">
        <v>45</v>
      </c>
      <c r="L81" s="1" t="s">
        <v>70</v>
      </c>
      <c r="M81" s="1" t="s">
        <v>47</v>
      </c>
      <c r="N81" s="1" t="s">
        <v>47</v>
      </c>
      <c r="O81" s="1" t="s">
        <v>47</v>
      </c>
      <c r="P81" s="1" t="s">
        <v>47</v>
      </c>
      <c r="Q81" s="1" t="s">
        <v>47</v>
      </c>
      <c r="R81" s="2"/>
      <c r="S81" s="1" t="s">
        <v>48</v>
      </c>
      <c r="T81" s="2"/>
      <c r="U81" s="2"/>
      <c r="V81" s="2"/>
      <c r="W81" s="1" t="s">
        <v>47</v>
      </c>
      <c r="X81" s="2"/>
      <c r="Y81" s="2"/>
      <c r="Z81" s="2"/>
      <c r="AA81" s="1" t="s">
        <v>48</v>
      </c>
      <c r="AB81" s="1" t="s">
        <v>48</v>
      </c>
      <c r="AC81" s="1" t="s">
        <v>48</v>
      </c>
      <c r="AD81" s="2"/>
      <c r="AE81" s="1">
        <f t="shared" si="4"/>
        <v>1</v>
      </c>
      <c r="AF81" s="1">
        <f t="shared" si="5"/>
        <v>4</v>
      </c>
      <c r="AG81" s="1">
        <f xml:space="preserve"> 4-COUNTIF('Laws and Features'!U81:V81, "Yes") - COUNTIF(Z81, "Yes") - IF(LEN(_xlfn.CONCAT(Y81,X81))&gt;2, 1, 0)</f>
        <v>4</v>
      </c>
      <c r="AH81" s="1">
        <f t="shared" si="6"/>
        <v>0</v>
      </c>
      <c r="AI81" s="24">
        <f t="shared" si="7"/>
        <v>3</v>
      </c>
      <c r="AJ81" s="2" t="s">
        <v>211</v>
      </c>
    </row>
    <row r="82" spans="1:36">
      <c r="A82" s="1" t="s">
        <v>52</v>
      </c>
      <c r="B82" s="1" t="s">
        <v>212</v>
      </c>
      <c r="C82" s="1" t="s">
        <v>116</v>
      </c>
      <c r="D82" s="1" t="s">
        <v>43</v>
      </c>
      <c r="E82" s="1">
        <v>2018</v>
      </c>
      <c r="F82" s="1">
        <v>2019</v>
      </c>
      <c r="J82" s="1" t="s">
        <v>44</v>
      </c>
      <c r="L82" s="1" t="s">
        <v>46</v>
      </c>
      <c r="M82" s="1" t="s">
        <v>47</v>
      </c>
      <c r="N82" s="1" t="s">
        <v>47</v>
      </c>
      <c r="O82" s="1" t="s">
        <v>47</v>
      </c>
      <c r="P82" s="1" t="s">
        <v>47</v>
      </c>
      <c r="S82" s="1" t="s">
        <v>48</v>
      </c>
      <c r="W82" s="1" t="s">
        <v>47</v>
      </c>
      <c r="X82" s="1" t="s">
        <v>47</v>
      </c>
      <c r="Y82" s="1" t="s">
        <v>47</v>
      </c>
      <c r="AA82" s="1" t="s">
        <v>48</v>
      </c>
      <c r="AB82" s="1" t="s">
        <v>48</v>
      </c>
      <c r="AC82" s="1" t="s">
        <v>48</v>
      </c>
      <c r="AE82" s="1">
        <f t="shared" si="4"/>
        <v>1</v>
      </c>
      <c r="AF82" s="1">
        <f t="shared" si="5"/>
        <v>3</v>
      </c>
      <c r="AG82" s="1">
        <f xml:space="preserve"> 4-COUNTIF('Laws and Features'!U82:V82, "Yes") - COUNTIF(Z82, "Yes") - IF(LEN(_xlfn.CONCAT(Y82,X82))&gt;2, 1, 0)</f>
        <v>3</v>
      </c>
      <c r="AH82" s="1">
        <f t="shared" si="6"/>
        <v>0</v>
      </c>
      <c r="AI82" s="24">
        <f t="shared" si="7"/>
        <v>2.5</v>
      </c>
    </row>
    <row r="83" spans="1:36">
      <c r="A83" s="1" t="s">
        <v>52</v>
      </c>
      <c r="B83" s="1" t="s">
        <v>213</v>
      </c>
      <c r="C83" s="1" t="s">
        <v>116</v>
      </c>
      <c r="D83" s="1" t="s">
        <v>43</v>
      </c>
      <c r="E83" s="1">
        <v>2018</v>
      </c>
      <c r="F83" s="1">
        <v>2019</v>
      </c>
      <c r="J83" s="1" t="s">
        <v>44</v>
      </c>
      <c r="L83" s="1" t="s">
        <v>46</v>
      </c>
      <c r="M83" s="1" t="s">
        <v>47</v>
      </c>
      <c r="N83" s="1" t="s">
        <v>47</v>
      </c>
      <c r="O83" s="1" t="s">
        <v>47</v>
      </c>
      <c r="P83" s="1" t="s">
        <v>47</v>
      </c>
      <c r="S83" s="1" t="s">
        <v>48</v>
      </c>
      <c r="W83" s="1" t="s">
        <v>47</v>
      </c>
      <c r="X83" s="1" t="s">
        <v>47</v>
      </c>
      <c r="Y83" s="1" t="s">
        <v>47</v>
      </c>
      <c r="AA83" s="1" t="s">
        <v>48</v>
      </c>
      <c r="AB83" s="1" t="s">
        <v>48</v>
      </c>
      <c r="AC83" s="1" t="s">
        <v>48</v>
      </c>
      <c r="AE83" s="1">
        <f t="shared" si="4"/>
        <v>1</v>
      </c>
      <c r="AF83" s="1">
        <f t="shared" si="5"/>
        <v>3</v>
      </c>
      <c r="AG83" s="1">
        <f xml:space="preserve"> 4-COUNTIF('Laws and Features'!U83:V83, "Yes") - COUNTIF(Z83, "Yes") - IF(LEN(_xlfn.CONCAT(Y83,X83))&gt;2, 1, 0)</f>
        <v>3</v>
      </c>
      <c r="AH83" s="1">
        <f t="shared" si="6"/>
        <v>0</v>
      </c>
      <c r="AI83" s="24">
        <f t="shared" si="7"/>
        <v>2.5</v>
      </c>
    </row>
    <row r="84" spans="1:36">
      <c r="A84" s="1" t="s">
        <v>52</v>
      </c>
      <c r="B84" s="1" t="s">
        <v>214</v>
      </c>
      <c r="C84" s="1" t="s">
        <v>215</v>
      </c>
      <c r="D84" s="1" t="s">
        <v>43</v>
      </c>
      <c r="E84" s="1">
        <v>2018</v>
      </c>
      <c r="F84" s="1">
        <v>2019</v>
      </c>
      <c r="J84" s="1" t="s">
        <v>44</v>
      </c>
      <c r="K84" s="1" t="s">
        <v>45</v>
      </c>
      <c r="L84" s="1" t="s">
        <v>70</v>
      </c>
      <c r="M84" s="1" t="s">
        <v>47</v>
      </c>
      <c r="N84" s="1" t="s">
        <v>47</v>
      </c>
      <c r="O84" s="1" t="s">
        <v>47</v>
      </c>
      <c r="S84" s="1" t="s">
        <v>48</v>
      </c>
      <c r="W84" s="1" t="s">
        <v>47</v>
      </c>
      <c r="X84" s="1" t="s">
        <v>47</v>
      </c>
      <c r="Y84" s="1" t="s">
        <v>47</v>
      </c>
      <c r="Z84" s="1" t="s">
        <v>47</v>
      </c>
      <c r="AA84" s="1" t="s">
        <v>48</v>
      </c>
      <c r="AB84" s="1" t="s">
        <v>48</v>
      </c>
      <c r="AC84" s="1" t="s">
        <v>47</v>
      </c>
      <c r="AD84" s="4" t="s">
        <v>216</v>
      </c>
      <c r="AE84" s="1">
        <f t="shared" si="4"/>
        <v>1</v>
      </c>
      <c r="AF84" s="1">
        <f t="shared" si="5"/>
        <v>2</v>
      </c>
      <c r="AG84" s="1">
        <f xml:space="preserve"> 4-COUNTIF('Laws and Features'!U84:V84, "Yes") - COUNTIF(Z84, "Yes") - IF(LEN(_xlfn.CONCAT(Y84,X84))&gt;2, 1, 0)</f>
        <v>2</v>
      </c>
      <c r="AH84" s="1">
        <f t="shared" si="6"/>
        <v>0</v>
      </c>
      <c r="AI84" s="24">
        <f t="shared" si="7"/>
        <v>2</v>
      </c>
    </row>
    <row r="85" spans="1:36">
      <c r="A85" s="1" t="s">
        <v>52</v>
      </c>
      <c r="B85" s="1" t="s">
        <v>217</v>
      </c>
      <c r="C85" s="1" t="s">
        <v>58</v>
      </c>
      <c r="D85" s="1" t="s">
        <v>43</v>
      </c>
      <c r="E85" s="1">
        <v>2018</v>
      </c>
      <c r="F85" s="1">
        <v>2018</v>
      </c>
      <c r="J85" s="1" t="s">
        <v>59</v>
      </c>
      <c r="K85" s="1" t="s">
        <v>45</v>
      </c>
      <c r="N85" s="1" t="s">
        <v>47</v>
      </c>
      <c r="Q85" s="1" t="s">
        <v>47</v>
      </c>
      <c r="S85" s="1" t="s">
        <v>47</v>
      </c>
      <c r="U85" s="1" t="s">
        <v>47</v>
      </c>
      <c r="W85" s="1" t="s">
        <v>47</v>
      </c>
      <c r="X85" s="1" t="s">
        <v>47</v>
      </c>
      <c r="Y85" s="1" t="s">
        <v>47</v>
      </c>
      <c r="Z85" s="1" t="s">
        <v>47</v>
      </c>
      <c r="AA85" s="1" t="s">
        <v>48</v>
      </c>
      <c r="AB85" s="1" t="s">
        <v>48</v>
      </c>
      <c r="AC85" s="1" t="s">
        <v>48</v>
      </c>
      <c r="AE85" s="1">
        <f t="shared" si="4"/>
        <v>0</v>
      </c>
      <c r="AF85" s="1">
        <f t="shared" si="5"/>
        <v>1</v>
      </c>
      <c r="AG85" s="1">
        <f xml:space="preserve"> 4-COUNTIF('Laws and Features'!U85:V85, "Yes") - COUNTIF(Z85, "Yes") - IF(LEN(_xlfn.CONCAT(Y85,X85))&gt;2, 1, 0)</f>
        <v>1</v>
      </c>
      <c r="AH85" s="1">
        <f t="shared" si="6"/>
        <v>0</v>
      </c>
      <c r="AI85" s="24">
        <f t="shared" si="7"/>
        <v>0.5</v>
      </c>
    </row>
    <row r="86" spans="1:36">
      <c r="A86" s="1" t="s">
        <v>52</v>
      </c>
      <c r="B86" s="1" t="s">
        <v>218</v>
      </c>
      <c r="C86" s="1" t="s">
        <v>58</v>
      </c>
      <c r="D86" s="1" t="s">
        <v>43</v>
      </c>
      <c r="E86" s="1">
        <v>2018</v>
      </c>
      <c r="F86" s="1">
        <v>2018</v>
      </c>
      <c r="J86" s="1" t="s">
        <v>59</v>
      </c>
      <c r="K86" s="1" t="s">
        <v>45</v>
      </c>
      <c r="L86" s="1" t="s">
        <v>74</v>
      </c>
      <c r="M86" s="1" t="s">
        <v>47</v>
      </c>
      <c r="O86" s="1" t="s">
        <v>47</v>
      </c>
      <c r="S86" s="1" t="s">
        <v>48</v>
      </c>
      <c r="W86" s="1" t="s">
        <v>47</v>
      </c>
      <c r="X86" s="1" t="s">
        <v>47</v>
      </c>
      <c r="Y86" s="1" t="s">
        <v>47</v>
      </c>
      <c r="Z86" s="1" t="s">
        <v>47</v>
      </c>
      <c r="AA86" s="1" t="s">
        <v>48</v>
      </c>
      <c r="AB86" s="1" t="s">
        <v>48</v>
      </c>
      <c r="AC86" s="1" t="s">
        <v>47</v>
      </c>
      <c r="AD86" s="1" t="s">
        <v>219</v>
      </c>
      <c r="AE86" s="1">
        <f t="shared" si="4"/>
        <v>0</v>
      </c>
      <c r="AF86" s="1">
        <f t="shared" si="5"/>
        <v>1</v>
      </c>
      <c r="AG86" s="1">
        <f xml:space="preserve"> 4-COUNTIF('Laws and Features'!U86:V86, "Yes") - COUNTIF(Z86, "Yes") - IF(LEN(_xlfn.CONCAT(Y86,X86))&gt;2, 1, 0)</f>
        <v>2</v>
      </c>
      <c r="AH86" s="1">
        <f t="shared" si="6"/>
        <v>0</v>
      </c>
      <c r="AI86" s="24">
        <f t="shared" si="7"/>
        <v>0.75</v>
      </c>
    </row>
    <row r="87" spans="1:36">
      <c r="A87" s="1" t="s">
        <v>52</v>
      </c>
      <c r="B87" s="1" t="s">
        <v>220</v>
      </c>
      <c r="C87" s="1" t="s">
        <v>58</v>
      </c>
      <c r="D87" s="1" t="s">
        <v>43</v>
      </c>
      <c r="E87" s="1">
        <v>2018</v>
      </c>
      <c r="F87" s="1">
        <v>2018</v>
      </c>
      <c r="J87" s="1" t="s">
        <v>59</v>
      </c>
      <c r="K87" s="1" t="s">
        <v>45</v>
      </c>
      <c r="M87" s="1" t="s">
        <v>47</v>
      </c>
      <c r="N87" s="1" t="s">
        <v>47</v>
      </c>
      <c r="O87" s="1" t="s">
        <v>47</v>
      </c>
      <c r="P87" s="1" t="s">
        <v>47</v>
      </c>
      <c r="S87" s="1" t="s">
        <v>47</v>
      </c>
      <c r="T87" s="1" t="s">
        <v>47</v>
      </c>
      <c r="W87" s="1" t="s">
        <v>47</v>
      </c>
      <c r="X87" s="1" t="s">
        <v>47</v>
      </c>
      <c r="Y87" s="1" t="s">
        <v>47</v>
      </c>
      <c r="AA87" s="1" t="s">
        <v>48</v>
      </c>
      <c r="AB87" s="1" t="s">
        <v>48</v>
      </c>
      <c r="AC87" s="1" t="s">
        <v>47</v>
      </c>
      <c r="AD87" s="1" t="s">
        <v>221</v>
      </c>
      <c r="AE87" s="1">
        <f t="shared" si="4"/>
        <v>0</v>
      </c>
      <c r="AF87" s="1">
        <f t="shared" si="5"/>
        <v>2</v>
      </c>
      <c r="AG87" s="1">
        <f xml:space="preserve"> 4-COUNTIF('Laws and Features'!U87:V87, "Yes") - COUNTIF(Z87, "Yes") - IF(LEN(_xlfn.CONCAT(Y87,X87))&gt;2, 1, 0)</f>
        <v>3</v>
      </c>
      <c r="AH87" s="1">
        <f t="shared" si="6"/>
        <v>0</v>
      </c>
      <c r="AI87" s="24">
        <f t="shared" si="7"/>
        <v>1.25</v>
      </c>
    </row>
    <row r="88" spans="1:36">
      <c r="A88" s="1" t="s">
        <v>87</v>
      </c>
      <c r="B88" s="1" t="s">
        <v>222</v>
      </c>
      <c r="C88" s="1" t="s">
        <v>62</v>
      </c>
      <c r="D88" s="1" t="s">
        <v>43</v>
      </c>
      <c r="E88" s="1">
        <v>2018</v>
      </c>
      <c r="F88" s="1">
        <v>2018</v>
      </c>
      <c r="J88" s="1" t="s">
        <v>44</v>
      </c>
      <c r="K88" s="1" t="s">
        <v>45</v>
      </c>
      <c r="L88" s="1" t="s">
        <v>46</v>
      </c>
      <c r="M88" s="1" t="s">
        <v>47</v>
      </c>
      <c r="N88" s="1" t="s">
        <v>47</v>
      </c>
      <c r="O88" s="1" t="s">
        <v>47</v>
      </c>
      <c r="P88" s="1" t="s">
        <v>47</v>
      </c>
      <c r="S88" s="1" t="s">
        <v>48</v>
      </c>
      <c r="W88" s="1" t="s">
        <v>47</v>
      </c>
      <c r="X88" s="1" t="s">
        <v>47</v>
      </c>
      <c r="Y88" s="1" t="s">
        <v>47</v>
      </c>
      <c r="Z88" s="1" t="s">
        <v>47</v>
      </c>
      <c r="AA88" s="1" t="s">
        <v>48</v>
      </c>
      <c r="AB88" s="1" t="s">
        <v>48</v>
      </c>
      <c r="AC88" s="1" t="s">
        <v>47</v>
      </c>
      <c r="AD88" s="1" t="s">
        <v>223</v>
      </c>
      <c r="AE88" s="1">
        <f t="shared" si="4"/>
        <v>1</v>
      </c>
      <c r="AF88" s="1">
        <f t="shared" si="5"/>
        <v>3</v>
      </c>
      <c r="AG88" s="1">
        <f xml:space="preserve"> 4-COUNTIF('Laws and Features'!U88:V88, "Yes") - COUNTIF(Z88, "Yes") - IF(LEN(_xlfn.CONCAT(Y88,X88))&gt;2, 1, 0)</f>
        <v>2</v>
      </c>
      <c r="AH88" s="1">
        <f t="shared" si="6"/>
        <v>0</v>
      </c>
      <c r="AI88" s="24">
        <f t="shared" si="7"/>
        <v>2.25</v>
      </c>
    </row>
    <row r="89" spans="1:36">
      <c r="A89" s="1" t="s">
        <v>8</v>
      </c>
      <c r="B89" s="1" t="s">
        <v>73</v>
      </c>
      <c r="C89" s="1" t="s">
        <v>73</v>
      </c>
      <c r="D89" s="1" t="s">
        <v>43</v>
      </c>
      <c r="E89" s="1">
        <v>2018</v>
      </c>
      <c r="F89" s="1">
        <v>2018</v>
      </c>
      <c r="J89" s="1" t="s">
        <v>44</v>
      </c>
      <c r="K89" s="1" t="s">
        <v>74</v>
      </c>
      <c r="L89" s="1" t="s">
        <v>46</v>
      </c>
      <c r="N89" s="1" t="s">
        <v>47</v>
      </c>
      <c r="P89" s="1" t="s">
        <v>47</v>
      </c>
      <c r="S89" s="1" t="s">
        <v>48</v>
      </c>
      <c r="W89" s="1" t="s">
        <v>48</v>
      </c>
      <c r="X89" s="1" t="s">
        <v>47</v>
      </c>
      <c r="Y89" s="1" t="s">
        <v>47</v>
      </c>
      <c r="Z89" s="1" t="s">
        <v>47</v>
      </c>
      <c r="AA89" s="1" t="s">
        <v>47</v>
      </c>
      <c r="AB89" s="1" t="s">
        <v>48</v>
      </c>
      <c r="AC89" s="1" t="s">
        <v>48</v>
      </c>
      <c r="AE89" s="1">
        <f t="shared" ref="AE89:AE101" si="8">COUNTIF(J89, "Included")</f>
        <v>1</v>
      </c>
      <c r="AF89" s="1">
        <f t="shared" ref="AF89:AF101" si="9">COUNTIF(L89, "Unlimited private right of action") + COUNTIF(L89, "Limited private right of action") + COUNTIF(O89:Q89, "Yes")</f>
        <v>2</v>
      </c>
      <c r="AG89" s="1">
        <f xml:space="preserve"> 4-COUNTIF('Laws and Features'!U89:V89, "Yes") - COUNTIF(Z89, "Yes") - IF(LEN(_xlfn.CONCAT(Y89,X89))&gt;2, 1, 0)</f>
        <v>2</v>
      </c>
      <c r="AH89" s="1">
        <f t="shared" ref="AH89:AH101" si="10">COUNTIF(AA89:AB89, "Yes")</f>
        <v>1</v>
      </c>
      <c r="AI89" s="24">
        <f t="shared" ref="AI89:AI101" si="11">AE89+(AF89/4)+(AG89/4)+(AH89/2)</f>
        <v>2.5</v>
      </c>
    </row>
    <row r="90" spans="1:36">
      <c r="A90" s="1" t="s">
        <v>87</v>
      </c>
      <c r="B90" s="1" t="s">
        <v>224</v>
      </c>
      <c r="C90" s="1" t="s">
        <v>54</v>
      </c>
      <c r="D90" s="1" t="s">
        <v>43</v>
      </c>
      <c r="E90" s="1">
        <v>2018</v>
      </c>
      <c r="F90" s="1">
        <v>2018</v>
      </c>
      <c r="J90" s="1" t="s">
        <v>44</v>
      </c>
      <c r="K90" s="1" t="s">
        <v>45</v>
      </c>
      <c r="M90" s="1" t="s">
        <v>47</v>
      </c>
      <c r="N90" s="1" t="s">
        <v>47</v>
      </c>
      <c r="S90" s="1" t="s">
        <v>48</v>
      </c>
      <c r="W90" s="1" t="s">
        <v>48</v>
      </c>
      <c r="AA90" s="1" t="s">
        <v>48</v>
      </c>
      <c r="AB90" s="1" t="s">
        <v>48</v>
      </c>
      <c r="AC90" s="1" t="s">
        <v>47</v>
      </c>
      <c r="AD90" s="1" t="s">
        <v>225</v>
      </c>
      <c r="AE90" s="1">
        <f t="shared" si="8"/>
        <v>1</v>
      </c>
      <c r="AF90" s="1">
        <f t="shared" si="9"/>
        <v>0</v>
      </c>
      <c r="AG90" s="1">
        <f xml:space="preserve"> 4-COUNTIF('Laws and Features'!U90:V90, "Yes") - COUNTIF(Z90, "Yes") - IF(LEN(_xlfn.CONCAT(Y90,X90))&gt;2, 1, 0)</f>
        <v>4</v>
      </c>
      <c r="AH90" s="1">
        <f t="shared" si="10"/>
        <v>0</v>
      </c>
      <c r="AI90" s="24">
        <f t="shared" si="11"/>
        <v>2</v>
      </c>
    </row>
    <row r="91" spans="1:36">
      <c r="A91" s="1" t="s">
        <v>87</v>
      </c>
      <c r="B91" s="1" t="s">
        <v>226</v>
      </c>
      <c r="C91" s="1" t="s">
        <v>116</v>
      </c>
      <c r="D91" s="1" t="s">
        <v>43</v>
      </c>
      <c r="E91" s="1">
        <v>2019</v>
      </c>
      <c r="F91" s="1">
        <v>2019</v>
      </c>
      <c r="J91" s="1" t="s">
        <v>44</v>
      </c>
      <c r="K91" s="1" t="s">
        <v>45</v>
      </c>
      <c r="L91" s="1" t="s">
        <v>46</v>
      </c>
      <c r="M91" s="1" t="s">
        <v>47</v>
      </c>
      <c r="N91" s="1" t="s">
        <v>47</v>
      </c>
      <c r="O91" s="1" t="s">
        <v>47</v>
      </c>
      <c r="Q91" s="1" t="s">
        <v>47</v>
      </c>
      <c r="S91" s="1" t="s">
        <v>48</v>
      </c>
      <c r="W91" s="1" t="s">
        <v>47</v>
      </c>
      <c r="X91" s="1" t="s">
        <v>47</v>
      </c>
      <c r="AA91" s="1" t="s">
        <v>48</v>
      </c>
      <c r="AB91" s="1" t="s">
        <v>48</v>
      </c>
      <c r="AC91" s="1" t="s">
        <v>48</v>
      </c>
      <c r="AE91" s="1">
        <f t="shared" si="8"/>
        <v>1</v>
      </c>
      <c r="AF91" s="1">
        <f t="shared" si="9"/>
        <v>3</v>
      </c>
      <c r="AG91" s="1">
        <f xml:space="preserve"> 4-COUNTIF('Laws and Features'!U91:V91, "Yes") - COUNTIF(Z91, "Yes") - IF(LEN(_xlfn.CONCAT(Y91,X91))&gt;2, 1, 0)</f>
        <v>3</v>
      </c>
      <c r="AH91" s="1">
        <f t="shared" si="10"/>
        <v>0</v>
      </c>
      <c r="AI91" s="24">
        <f t="shared" si="11"/>
        <v>2.5</v>
      </c>
      <c r="AJ91" s="1" t="s">
        <v>227</v>
      </c>
    </row>
    <row r="92" spans="1:36">
      <c r="A92" s="1" t="s">
        <v>87</v>
      </c>
      <c r="B92" s="2" t="s">
        <v>228</v>
      </c>
      <c r="C92" s="1" t="s">
        <v>116</v>
      </c>
      <c r="D92" s="1" t="s">
        <v>43</v>
      </c>
      <c r="E92" s="2">
        <v>2019</v>
      </c>
      <c r="F92" s="2">
        <v>2019</v>
      </c>
      <c r="G92" s="2"/>
      <c r="H92" s="2"/>
      <c r="I92" s="2"/>
      <c r="J92" s="1" t="s">
        <v>44</v>
      </c>
      <c r="L92" s="1" t="s">
        <v>46</v>
      </c>
      <c r="M92" s="1" t="s">
        <v>47</v>
      </c>
      <c r="N92" s="1" t="s">
        <v>47</v>
      </c>
      <c r="O92" s="1" t="s">
        <v>47</v>
      </c>
      <c r="P92" s="1" t="s">
        <v>47</v>
      </c>
      <c r="Q92" s="1" t="s">
        <v>47</v>
      </c>
      <c r="R92" s="2"/>
      <c r="S92" s="1" t="s">
        <v>48</v>
      </c>
      <c r="T92" s="2"/>
      <c r="U92" s="2"/>
      <c r="V92" s="2"/>
      <c r="W92" s="1" t="s">
        <v>47</v>
      </c>
      <c r="X92" s="1" t="s">
        <v>47</v>
      </c>
      <c r="Y92" s="1" t="s">
        <v>47</v>
      </c>
      <c r="Z92" s="2"/>
      <c r="AA92" s="1" t="s">
        <v>48</v>
      </c>
      <c r="AB92" s="1" t="s">
        <v>48</v>
      </c>
      <c r="AC92" s="1" t="s">
        <v>48</v>
      </c>
      <c r="AD92" s="2"/>
      <c r="AE92" s="1">
        <f t="shared" si="8"/>
        <v>1</v>
      </c>
      <c r="AF92" s="1">
        <f t="shared" si="9"/>
        <v>4</v>
      </c>
      <c r="AG92" s="1">
        <f xml:space="preserve"> 4-COUNTIF('Laws and Features'!U92:V92, "Yes") - COUNTIF(Z92, "Yes") - IF(LEN(_xlfn.CONCAT(Y92,X92))&gt;2, 1, 0)</f>
        <v>3</v>
      </c>
      <c r="AH92" s="1">
        <f t="shared" si="10"/>
        <v>0</v>
      </c>
      <c r="AI92" s="24">
        <f t="shared" si="11"/>
        <v>2.75</v>
      </c>
    </row>
    <row r="93" spans="1:36">
      <c r="A93" s="2" t="s">
        <v>8</v>
      </c>
      <c r="B93" s="2" t="s">
        <v>116</v>
      </c>
      <c r="C93" s="2" t="s">
        <v>116</v>
      </c>
      <c r="D93" s="2" t="s">
        <v>43</v>
      </c>
      <c r="E93" s="2">
        <v>2019</v>
      </c>
      <c r="F93" s="2">
        <v>2020</v>
      </c>
      <c r="J93" s="1" t="s">
        <v>44</v>
      </c>
      <c r="K93" s="1" t="s">
        <v>229</v>
      </c>
      <c r="L93" s="1" t="s">
        <v>46</v>
      </c>
      <c r="M93" s="1" t="s">
        <v>47</v>
      </c>
      <c r="O93" s="1" t="s">
        <v>47</v>
      </c>
      <c r="P93" s="1" t="s">
        <v>47</v>
      </c>
      <c r="S93" s="1" t="s">
        <v>48</v>
      </c>
      <c r="W93" s="1" t="s">
        <v>47</v>
      </c>
      <c r="X93" s="1" t="s">
        <v>47</v>
      </c>
      <c r="AA93" s="1" t="s">
        <v>48</v>
      </c>
      <c r="AB93" s="1" t="s">
        <v>48</v>
      </c>
      <c r="AC93" s="1" t="s">
        <v>47</v>
      </c>
      <c r="AD93" s="1" t="s">
        <v>230</v>
      </c>
      <c r="AE93" s="1">
        <f t="shared" si="8"/>
        <v>1</v>
      </c>
      <c r="AF93" s="1">
        <f t="shared" si="9"/>
        <v>3</v>
      </c>
      <c r="AG93" s="1">
        <f xml:space="preserve"> 4-COUNTIF('Laws and Features'!U93:V93, "Yes") - COUNTIF(Z93, "Yes") - IF(LEN(_xlfn.CONCAT(Y93,X93))&gt;2, 1, 0)</f>
        <v>3</v>
      </c>
      <c r="AH93" s="1">
        <f t="shared" si="10"/>
        <v>0</v>
      </c>
      <c r="AI93" s="24">
        <f t="shared" si="11"/>
        <v>2.5</v>
      </c>
      <c r="AJ93" s="1" t="s">
        <v>231</v>
      </c>
    </row>
    <row r="94" spans="1:36" s="2" customFormat="1">
      <c r="A94" s="1" t="s">
        <v>52</v>
      </c>
      <c r="B94" s="1" t="s">
        <v>228</v>
      </c>
      <c r="C94" s="1" t="s">
        <v>116</v>
      </c>
      <c r="D94" s="1" t="s">
        <v>43</v>
      </c>
      <c r="E94" s="1">
        <v>2019</v>
      </c>
      <c r="F94" s="1">
        <v>2020</v>
      </c>
      <c r="G94" s="1"/>
      <c r="H94" s="1"/>
      <c r="I94" s="1"/>
      <c r="J94" s="1" t="s">
        <v>44</v>
      </c>
      <c r="K94" s="1"/>
      <c r="L94" s="1" t="s">
        <v>46</v>
      </c>
      <c r="M94" s="1" t="s">
        <v>47</v>
      </c>
      <c r="N94" s="1"/>
      <c r="O94" s="1" t="s">
        <v>47</v>
      </c>
      <c r="P94" s="1" t="s">
        <v>47</v>
      </c>
      <c r="Q94" s="1"/>
      <c r="R94" s="1"/>
      <c r="S94" s="1" t="s">
        <v>48</v>
      </c>
      <c r="T94" s="1"/>
      <c r="U94" s="1"/>
      <c r="V94" s="1"/>
      <c r="W94" s="1" t="s">
        <v>48</v>
      </c>
      <c r="X94" s="1"/>
      <c r="Y94" s="1"/>
      <c r="Z94" s="1"/>
      <c r="AA94" s="1" t="s">
        <v>48</v>
      </c>
      <c r="AB94" s="1" t="s">
        <v>48</v>
      </c>
      <c r="AC94" s="1" t="s">
        <v>48</v>
      </c>
      <c r="AD94" s="1"/>
      <c r="AE94" s="1">
        <f t="shared" si="8"/>
        <v>1</v>
      </c>
      <c r="AF94" s="1">
        <f t="shared" si="9"/>
        <v>3</v>
      </c>
      <c r="AG94" s="1">
        <f xml:space="preserve"> 4-COUNTIF('Laws and Features'!U94:V94, "Yes") - COUNTIF(Z94, "Yes") - IF(LEN(_xlfn.CONCAT(Y94,X94))&gt;2, 1, 0)</f>
        <v>4</v>
      </c>
      <c r="AH94" s="1">
        <f t="shared" si="10"/>
        <v>0</v>
      </c>
      <c r="AI94" s="24">
        <f t="shared" si="11"/>
        <v>2.75</v>
      </c>
      <c r="AJ94" s="1"/>
    </row>
    <row r="95" spans="1:36">
      <c r="A95" s="1" t="s">
        <v>52</v>
      </c>
      <c r="B95" s="1" t="s">
        <v>232</v>
      </c>
      <c r="C95" s="1" t="s">
        <v>127</v>
      </c>
      <c r="D95" s="1" t="s">
        <v>43</v>
      </c>
      <c r="E95" s="1">
        <v>2019</v>
      </c>
      <c r="F95" s="1">
        <v>2019</v>
      </c>
      <c r="J95" s="1" t="s">
        <v>44</v>
      </c>
      <c r="K95" s="1" t="s">
        <v>45</v>
      </c>
      <c r="M95" s="1" t="s">
        <v>47</v>
      </c>
      <c r="N95" s="1" t="s">
        <v>47</v>
      </c>
      <c r="O95" s="1" t="s">
        <v>47</v>
      </c>
      <c r="P95" s="1" t="s">
        <v>47</v>
      </c>
      <c r="S95" s="1" t="s">
        <v>48</v>
      </c>
      <c r="W95" s="1" t="s">
        <v>47</v>
      </c>
      <c r="X95" s="1" t="s">
        <v>47</v>
      </c>
      <c r="Y95" s="1" t="s">
        <v>47</v>
      </c>
      <c r="Z95" s="1" t="s">
        <v>47</v>
      </c>
      <c r="AA95" s="1" t="s">
        <v>48</v>
      </c>
      <c r="AB95" s="1" t="s">
        <v>48</v>
      </c>
      <c r="AC95" s="1" t="s">
        <v>47</v>
      </c>
      <c r="AD95" s="1" t="s">
        <v>233</v>
      </c>
      <c r="AE95" s="1">
        <f t="shared" si="8"/>
        <v>1</v>
      </c>
      <c r="AF95" s="1">
        <f t="shared" si="9"/>
        <v>2</v>
      </c>
      <c r="AG95" s="1">
        <f xml:space="preserve"> 4-COUNTIF('Laws and Features'!U95:V95, "Yes") - COUNTIF(Z95, "Yes") - IF(LEN(_xlfn.CONCAT(Y95,X95))&gt;2, 1, 0)</f>
        <v>2</v>
      </c>
      <c r="AH95" s="1">
        <f t="shared" si="10"/>
        <v>0</v>
      </c>
      <c r="AI95" s="24">
        <f t="shared" si="11"/>
        <v>2</v>
      </c>
    </row>
    <row r="96" spans="1:36">
      <c r="A96" s="1" t="s">
        <v>87</v>
      </c>
      <c r="B96" s="1" t="s">
        <v>234</v>
      </c>
      <c r="C96" s="1" t="s">
        <v>99</v>
      </c>
      <c r="D96" s="1" t="s">
        <v>43</v>
      </c>
      <c r="E96" s="1">
        <v>2019</v>
      </c>
      <c r="F96" s="1">
        <v>2019</v>
      </c>
      <c r="J96" s="1" t="s">
        <v>59</v>
      </c>
      <c r="K96" s="1" t="s">
        <v>45</v>
      </c>
      <c r="L96" s="1" t="s">
        <v>46</v>
      </c>
      <c r="N96" s="1" t="s">
        <v>47</v>
      </c>
      <c r="Q96" s="1" t="s">
        <v>47</v>
      </c>
      <c r="S96" s="1" t="s">
        <v>48</v>
      </c>
      <c r="W96" s="1" t="s">
        <v>47</v>
      </c>
      <c r="Z96" s="1" t="s">
        <v>47</v>
      </c>
      <c r="AA96" s="1" t="s">
        <v>48</v>
      </c>
      <c r="AB96" s="1" t="s">
        <v>48</v>
      </c>
      <c r="AC96" s="1" t="s">
        <v>47</v>
      </c>
      <c r="AD96" s="1" t="s">
        <v>235</v>
      </c>
      <c r="AE96" s="1">
        <f t="shared" si="8"/>
        <v>0</v>
      </c>
      <c r="AF96" s="1">
        <f t="shared" si="9"/>
        <v>2</v>
      </c>
      <c r="AG96" s="1">
        <f xml:space="preserve"> 4-COUNTIF('Laws and Features'!U96:V96, "Yes") - COUNTIF(Z96, "Yes") - IF(LEN(_xlfn.CONCAT(Y96,X96))&gt;2, 1, 0)</f>
        <v>3</v>
      </c>
      <c r="AH96" s="1">
        <f t="shared" si="10"/>
        <v>0</v>
      </c>
      <c r="AI96" s="24">
        <f t="shared" si="11"/>
        <v>1.25</v>
      </c>
      <c r="AJ96" s="1" t="s">
        <v>236</v>
      </c>
    </row>
    <row r="97" spans="1:36">
      <c r="A97" s="1" t="s">
        <v>52</v>
      </c>
      <c r="B97" s="1" t="s">
        <v>237</v>
      </c>
      <c r="C97" s="1" t="s">
        <v>99</v>
      </c>
      <c r="D97" s="1" t="s">
        <v>43</v>
      </c>
      <c r="E97" s="1">
        <v>2019</v>
      </c>
      <c r="F97" s="1">
        <v>2019</v>
      </c>
      <c r="J97" s="1" t="s">
        <v>44</v>
      </c>
      <c r="K97" s="1" t="s">
        <v>45</v>
      </c>
      <c r="M97" s="1" t="s">
        <v>47</v>
      </c>
      <c r="N97" s="1" t="s">
        <v>47</v>
      </c>
      <c r="O97" s="1" t="s">
        <v>47</v>
      </c>
      <c r="S97" s="1" t="s">
        <v>47</v>
      </c>
      <c r="W97" s="1" t="s">
        <v>47</v>
      </c>
      <c r="X97" s="1" t="s">
        <v>47</v>
      </c>
      <c r="Y97" s="1" t="s">
        <v>47</v>
      </c>
      <c r="Z97" s="1" t="s">
        <v>47</v>
      </c>
      <c r="AA97" s="1" t="s">
        <v>48</v>
      </c>
      <c r="AB97" s="1" t="s">
        <v>48</v>
      </c>
      <c r="AC97" s="1" t="s">
        <v>47</v>
      </c>
      <c r="AD97" s="1" t="s">
        <v>238</v>
      </c>
      <c r="AE97" s="1">
        <f t="shared" si="8"/>
        <v>1</v>
      </c>
      <c r="AF97" s="1">
        <f t="shared" si="9"/>
        <v>1</v>
      </c>
      <c r="AG97" s="1">
        <f xml:space="preserve"> 4-COUNTIF('Laws and Features'!U97:V97, "Yes") - COUNTIF(Z97, "Yes") - IF(LEN(_xlfn.CONCAT(Y97,X97))&gt;2, 1, 0)</f>
        <v>2</v>
      </c>
      <c r="AH97" s="1">
        <f t="shared" si="10"/>
        <v>0</v>
      </c>
      <c r="AI97" s="24">
        <f t="shared" si="11"/>
        <v>1.75</v>
      </c>
    </row>
    <row r="98" spans="1:36">
      <c r="A98" s="1" t="s">
        <v>87</v>
      </c>
      <c r="B98" s="1" t="s">
        <v>237</v>
      </c>
      <c r="C98" s="1" t="s">
        <v>99</v>
      </c>
      <c r="D98" s="1" t="s">
        <v>43</v>
      </c>
      <c r="E98" s="1">
        <v>2019</v>
      </c>
      <c r="F98" s="1">
        <v>2019</v>
      </c>
      <c r="J98" s="1" t="s">
        <v>44</v>
      </c>
      <c r="K98" s="1" t="s">
        <v>45</v>
      </c>
      <c r="M98" s="1" t="s">
        <v>47</v>
      </c>
      <c r="S98" s="1" t="s">
        <v>48</v>
      </c>
      <c r="W98" s="1" t="s">
        <v>47</v>
      </c>
      <c r="X98" s="1" t="s">
        <v>47</v>
      </c>
      <c r="Y98" s="1" t="s">
        <v>47</v>
      </c>
      <c r="Z98" s="1" t="s">
        <v>47</v>
      </c>
      <c r="AA98" s="1" t="s">
        <v>48</v>
      </c>
      <c r="AB98" s="1" t="s">
        <v>48</v>
      </c>
      <c r="AC98" s="1" t="s">
        <v>47</v>
      </c>
      <c r="AD98" s="1" t="s">
        <v>239</v>
      </c>
      <c r="AE98" s="1">
        <f t="shared" si="8"/>
        <v>1</v>
      </c>
      <c r="AF98" s="1">
        <f t="shared" si="9"/>
        <v>0</v>
      </c>
      <c r="AG98" s="1">
        <f xml:space="preserve"> 4-COUNTIF('Laws and Features'!U98:V98, "Yes") - COUNTIF(Z98, "Yes") - IF(LEN(_xlfn.CONCAT(Y98,X98))&gt;2, 1, 0)</f>
        <v>2</v>
      </c>
      <c r="AH98" s="1">
        <f t="shared" si="10"/>
        <v>0</v>
      </c>
      <c r="AI98" s="24">
        <f t="shared" si="11"/>
        <v>1.5</v>
      </c>
      <c r="AJ98" s="1" t="s">
        <v>240</v>
      </c>
    </row>
    <row r="99" spans="1:36">
      <c r="A99" s="1" t="s">
        <v>52</v>
      </c>
      <c r="B99" s="1" t="s">
        <v>241</v>
      </c>
      <c r="C99" s="1" t="s">
        <v>179</v>
      </c>
      <c r="D99" s="1" t="s">
        <v>43</v>
      </c>
      <c r="E99" s="1">
        <v>2019</v>
      </c>
      <c r="F99" s="1">
        <v>2019</v>
      </c>
      <c r="J99" s="1" t="s">
        <v>44</v>
      </c>
      <c r="K99" s="1" t="s">
        <v>45</v>
      </c>
      <c r="R99" s="1" t="s">
        <v>47</v>
      </c>
      <c r="S99" s="1" t="s">
        <v>48</v>
      </c>
      <c r="W99" s="1" t="s">
        <v>47</v>
      </c>
      <c r="X99" s="1" t="s">
        <v>47</v>
      </c>
      <c r="Y99" s="1" t="s">
        <v>47</v>
      </c>
      <c r="Z99" s="1" t="s">
        <v>47</v>
      </c>
      <c r="AA99" s="1" t="s">
        <v>48</v>
      </c>
      <c r="AB99" s="1" t="s">
        <v>48</v>
      </c>
      <c r="AC99" s="1" t="s">
        <v>47</v>
      </c>
      <c r="AD99" s="1" t="s">
        <v>242</v>
      </c>
      <c r="AE99" s="1">
        <f t="shared" si="8"/>
        <v>1</v>
      </c>
      <c r="AF99" s="1">
        <f t="shared" si="9"/>
        <v>0</v>
      </c>
      <c r="AG99" s="1">
        <f xml:space="preserve"> 4-COUNTIF('Laws and Features'!U99:V99, "Yes") - COUNTIF(Z99, "Yes") - IF(LEN(_xlfn.CONCAT(Y99,X99))&gt;2, 1, 0)</f>
        <v>2</v>
      </c>
      <c r="AH99" s="1">
        <f t="shared" si="10"/>
        <v>0</v>
      </c>
      <c r="AI99" s="24">
        <f t="shared" si="11"/>
        <v>1.5</v>
      </c>
      <c r="AJ99" s="1" t="s">
        <v>240</v>
      </c>
    </row>
    <row r="100" spans="1:36">
      <c r="A100" s="1" t="s">
        <v>52</v>
      </c>
      <c r="B100" s="1" t="s">
        <v>243</v>
      </c>
      <c r="C100" s="1" t="s">
        <v>179</v>
      </c>
      <c r="D100" s="1" t="s">
        <v>43</v>
      </c>
      <c r="E100" s="1">
        <v>2019</v>
      </c>
      <c r="F100" s="1">
        <v>2019</v>
      </c>
      <c r="J100" s="1" t="s">
        <v>44</v>
      </c>
      <c r="K100" s="1" t="s">
        <v>45</v>
      </c>
      <c r="M100" s="1" t="s">
        <v>47</v>
      </c>
      <c r="S100" s="1" t="s">
        <v>48</v>
      </c>
      <c r="W100" s="1" t="s">
        <v>47</v>
      </c>
      <c r="Z100" s="1" t="s">
        <v>47</v>
      </c>
      <c r="AA100" s="1" t="s">
        <v>48</v>
      </c>
      <c r="AB100" s="1" t="s">
        <v>48</v>
      </c>
      <c r="AC100" s="1" t="s">
        <v>47</v>
      </c>
      <c r="AD100" s="1" t="s">
        <v>244</v>
      </c>
      <c r="AE100" s="1">
        <f t="shared" si="8"/>
        <v>1</v>
      </c>
      <c r="AF100" s="1">
        <f t="shared" si="9"/>
        <v>0</v>
      </c>
      <c r="AG100" s="1">
        <f xml:space="preserve"> 4-COUNTIF('Laws and Features'!U100:V100, "Yes") - COUNTIF(Z100, "Yes") - IF(LEN(_xlfn.CONCAT(Y100,X100))&gt;2, 1, 0)</f>
        <v>3</v>
      </c>
      <c r="AH100" s="1">
        <f t="shared" si="10"/>
        <v>0</v>
      </c>
      <c r="AI100" s="24">
        <f t="shared" si="11"/>
        <v>1.75</v>
      </c>
      <c r="AJ100" s="1" t="s">
        <v>240</v>
      </c>
    </row>
    <row r="101" spans="1:36">
      <c r="A101" s="1" t="s">
        <v>8</v>
      </c>
      <c r="B101" s="1" t="s">
        <v>62</v>
      </c>
      <c r="C101" s="1" t="s">
        <v>62</v>
      </c>
      <c r="D101" s="1" t="s">
        <v>43</v>
      </c>
      <c r="E101" s="1">
        <v>2019</v>
      </c>
      <c r="F101" s="1">
        <v>2019</v>
      </c>
      <c r="J101" s="1" t="s">
        <v>44</v>
      </c>
      <c r="K101" s="1" t="s">
        <v>45</v>
      </c>
      <c r="L101" s="1" t="s">
        <v>46</v>
      </c>
      <c r="M101" s="1" t="s">
        <v>47</v>
      </c>
      <c r="N101" s="1" t="s">
        <v>47</v>
      </c>
      <c r="O101" s="1" t="s">
        <v>47</v>
      </c>
      <c r="P101" s="1" t="s">
        <v>47</v>
      </c>
      <c r="S101" s="1" t="s">
        <v>47</v>
      </c>
      <c r="V101" s="1" t="s">
        <v>47</v>
      </c>
      <c r="W101" s="1" t="s">
        <v>47</v>
      </c>
      <c r="X101" s="1" t="s">
        <v>47</v>
      </c>
      <c r="Y101" s="1" t="s">
        <v>47</v>
      </c>
      <c r="Z101" s="1" t="s">
        <v>47</v>
      </c>
      <c r="AA101" s="1" t="s">
        <v>48</v>
      </c>
      <c r="AB101" s="1" t="s">
        <v>48</v>
      </c>
      <c r="AC101" s="1" t="s">
        <v>47</v>
      </c>
      <c r="AD101" s="1" t="s">
        <v>245</v>
      </c>
      <c r="AE101" s="1">
        <f t="shared" si="8"/>
        <v>1</v>
      </c>
      <c r="AF101" s="1">
        <f t="shared" si="9"/>
        <v>3</v>
      </c>
      <c r="AG101" s="1">
        <f xml:space="preserve"> 4-COUNTIF('Laws and Features'!U101:V101, "Yes") - COUNTIF(Z101, "Yes") - IF(LEN(_xlfn.CONCAT(Y101,X101))&gt;2, 1, 0)</f>
        <v>1</v>
      </c>
      <c r="AH101" s="1">
        <f t="shared" si="10"/>
        <v>0</v>
      </c>
      <c r="AI101" s="24">
        <f t="shared" si="11"/>
        <v>2</v>
      </c>
    </row>
    <row r="102" spans="1:36">
      <c r="A102" s="1" t="s">
        <v>8</v>
      </c>
      <c r="B102" s="1" t="s">
        <v>215</v>
      </c>
      <c r="C102" s="1" t="s">
        <v>215</v>
      </c>
      <c r="D102" s="1" t="s">
        <v>43</v>
      </c>
      <c r="E102" s="1">
        <v>2020</v>
      </c>
      <c r="F102" s="1">
        <v>2021</v>
      </c>
      <c r="J102" s="1" t="s">
        <v>44</v>
      </c>
      <c r="K102" s="1" t="s">
        <v>45</v>
      </c>
      <c r="L102" s="1" t="s">
        <v>70</v>
      </c>
      <c r="M102" s="1" t="s">
        <v>47</v>
      </c>
      <c r="P102" s="1" t="s">
        <v>47</v>
      </c>
      <c r="S102" s="1" t="s">
        <v>47</v>
      </c>
      <c r="T102" s="1" t="s">
        <v>47</v>
      </c>
      <c r="V102" s="25"/>
      <c r="W102" s="1" t="s">
        <v>47</v>
      </c>
      <c r="Y102" s="1" t="s">
        <v>47</v>
      </c>
      <c r="AA102" s="1" t="s">
        <v>48</v>
      </c>
      <c r="AB102" s="1" t="s">
        <v>48</v>
      </c>
      <c r="AC102" s="1" t="s">
        <v>47</v>
      </c>
      <c r="AD102" s="1" t="s">
        <v>246</v>
      </c>
      <c r="AE102" s="1">
        <f>COUNTIF(J102, "Included")</f>
        <v>1</v>
      </c>
      <c r="AF102" s="1">
        <f>COUNTIF(L102, "Unlimited private right of action") + COUNTIF(L102, "Limited private right of action") + COUNTIF(O102:Q102, "Yes")</f>
        <v>2</v>
      </c>
      <c r="AG102" s="1">
        <f xml:space="preserve"> 4-COUNTIF('Laws and Features'!U102:V102, "Yes") - COUNTIF(Z102, "Yes") - IF(LEN(_xlfn.CONCAT(Y102,X102))&gt;2, 1, 0)</f>
        <v>3</v>
      </c>
      <c r="AH102" s="1">
        <f>COUNTIF(AA102:AB102, "Yes")</f>
        <v>0</v>
      </c>
      <c r="AI102" s="24">
        <f>AE102+(AF102/4)+(AG102/4)+(AH102/2)</f>
        <v>2.25</v>
      </c>
    </row>
    <row r="103" spans="1:36">
      <c r="A103" s="1" t="s">
        <v>52</v>
      </c>
      <c r="B103" s="1" t="s">
        <v>247</v>
      </c>
      <c r="C103" s="1" t="s">
        <v>248</v>
      </c>
      <c r="D103" s="1" t="s">
        <v>43</v>
      </c>
      <c r="E103" s="1">
        <v>2020</v>
      </c>
      <c r="F103" s="1">
        <v>2020</v>
      </c>
      <c r="J103" s="1" t="s">
        <v>44</v>
      </c>
      <c r="K103" s="1" t="s">
        <v>45</v>
      </c>
      <c r="L103" s="26" t="s">
        <v>46</v>
      </c>
      <c r="M103" s="1" t="s">
        <v>47</v>
      </c>
      <c r="S103" s="1" t="s">
        <v>47</v>
      </c>
      <c r="T103" s="1" t="s">
        <v>47</v>
      </c>
      <c r="V103" s="25"/>
      <c r="W103" s="1" t="s">
        <v>47</v>
      </c>
      <c r="X103" s="1" t="s">
        <v>47</v>
      </c>
      <c r="Y103" s="1" t="s">
        <v>47</v>
      </c>
      <c r="Z103" s="1" t="s">
        <v>47</v>
      </c>
      <c r="AA103" s="1" t="s">
        <v>48</v>
      </c>
      <c r="AB103" s="1" t="s">
        <v>48</v>
      </c>
      <c r="AC103" s="1" t="s">
        <v>47</v>
      </c>
      <c r="AD103" s="1" t="s">
        <v>249</v>
      </c>
      <c r="AE103" s="1">
        <f t="shared" ref="AE103:AE117" si="12">COUNTIF(J103, "Included")</f>
        <v>1</v>
      </c>
      <c r="AF103" s="1">
        <f t="shared" ref="AF103:AF117" si="13">COUNTIF(L103, "Unlimited private right of action") + COUNTIF(L103, "Limited private right of action") + COUNTIF(O103:Q103, "Yes")</f>
        <v>1</v>
      </c>
      <c r="AG103" s="1">
        <f xml:space="preserve"> 4-COUNTIF('Laws and Features'!U103:V103, "Yes") - COUNTIF(Z103, "Yes") - IF(LEN(_xlfn.CONCAT(Y103,X103))&gt;2, 1, 0)</f>
        <v>2</v>
      </c>
      <c r="AH103" s="1">
        <f t="shared" ref="AH103:AH117" si="14">COUNTIF(AA103:AB103, "Yes")</f>
        <v>0</v>
      </c>
      <c r="AI103" s="24">
        <f t="shared" ref="AI103:AI117" si="15">AE103+(AF103/4)+(AG103/4)+(AH103/2)</f>
        <v>1.75</v>
      </c>
    </row>
    <row r="104" spans="1:36">
      <c r="A104" s="1" t="s">
        <v>52</v>
      </c>
      <c r="B104" s="1" t="s">
        <v>250</v>
      </c>
      <c r="C104" s="1" t="s">
        <v>251</v>
      </c>
      <c r="D104" s="1" t="s">
        <v>43</v>
      </c>
      <c r="E104" s="1">
        <v>2020</v>
      </c>
      <c r="F104" s="1">
        <v>2021</v>
      </c>
      <c r="J104" s="1" t="s">
        <v>44</v>
      </c>
      <c r="K104" s="1" t="s">
        <v>74</v>
      </c>
      <c r="L104" s="1" t="s">
        <v>74</v>
      </c>
      <c r="R104" s="1" t="s">
        <v>47</v>
      </c>
      <c r="S104" s="1" t="s">
        <v>48</v>
      </c>
      <c r="W104" s="1" t="s">
        <v>48</v>
      </c>
      <c r="AA104" s="1" t="s">
        <v>48</v>
      </c>
      <c r="AB104" s="1" t="s">
        <v>48</v>
      </c>
      <c r="AC104" s="1" t="s">
        <v>48</v>
      </c>
      <c r="AE104" s="1">
        <f t="shared" si="12"/>
        <v>1</v>
      </c>
      <c r="AF104" s="1">
        <f t="shared" si="13"/>
        <v>0</v>
      </c>
      <c r="AG104" s="1">
        <f xml:space="preserve"> 4-COUNTIF('Laws and Features'!U104:V104, "Yes") - COUNTIF(Z104, "Yes") - IF(LEN(_xlfn.CONCAT(Y104,X104))&gt;2, 1, 0)</f>
        <v>4</v>
      </c>
      <c r="AH104" s="1">
        <f t="shared" si="14"/>
        <v>0</v>
      </c>
      <c r="AI104" s="24">
        <f t="shared" si="15"/>
        <v>2</v>
      </c>
    </row>
    <row r="105" spans="1:36">
      <c r="A105" s="1" t="s">
        <v>52</v>
      </c>
      <c r="B105" s="1" t="s">
        <v>252</v>
      </c>
      <c r="C105" s="1" t="s">
        <v>50</v>
      </c>
      <c r="D105" s="1" t="s">
        <v>43</v>
      </c>
      <c r="E105" s="1">
        <v>2020</v>
      </c>
      <c r="F105" s="1">
        <v>2020</v>
      </c>
      <c r="J105" s="1" t="s">
        <v>44</v>
      </c>
      <c r="K105" s="1" t="s">
        <v>45</v>
      </c>
      <c r="L105" s="1" t="s">
        <v>74</v>
      </c>
      <c r="N105" s="1" t="s">
        <v>47</v>
      </c>
      <c r="S105" s="1" t="s">
        <v>48</v>
      </c>
      <c r="W105" s="1" t="s">
        <v>47</v>
      </c>
      <c r="X105" s="1" t="s">
        <v>47</v>
      </c>
      <c r="Y105" s="1" t="s">
        <v>47</v>
      </c>
      <c r="AA105" s="1" t="s">
        <v>48</v>
      </c>
      <c r="AB105" s="1" t="s">
        <v>48</v>
      </c>
      <c r="AC105" s="1" t="s">
        <v>47</v>
      </c>
      <c r="AD105" s="1" t="s">
        <v>253</v>
      </c>
      <c r="AE105" s="1">
        <f t="shared" si="12"/>
        <v>1</v>
      </c>
      <c r="AF105" s="1">
        <f t="shared" si="13"/>
        <v>0</v>
      </c>
      <c r="AG105" s="1">
        <f xml:space="preserve"> 4-COUNTIF('Laws and Features'!U105:V105, "Yes") - COUNTIF(Z105, "Yes") - IF(LEN(_xlfn.CONCAT(Y105,X105))&gt;2, 1, 0)</f>
        <v>3</v>
      </c>
      <c r="AH105" s="1">
        <f t="shared" si="14"/>
        <v>0</v>
      </c>
      <c r="AI105" s="24">
        <f t="shared" si="15"/>
        <v>1.75</v>
      </c>
      <c r="AJ105" s="1" t="s">
        <v>254</v>
      </c>
    </row>
    <row r="106" spans="1:36">
      <c r="A106" s="1" t="s">
        <v>8</v>
      </c>
      <c r="B106" s="1" t="s">
        <v>99</v>
      </c>
      <c r="C106" s="1" t="s">
        <v>99</v>
      </c>
      <c r="D106" s="1" t="s">
        <v>43</v>
      </c>
      <c r="E106" s="1">
        <v>2020</v>
      </c>
      <c r="F106" s="1">
        <v>2020</v>
      </c>
      <c r="J106" s="1" t="s">
        <v>44</v>
      </c>
      <c r="K106" s="1" t="s">
        <v>45</v>
      </c>
      <c r="L106" s="1" t="s">
        <v>70</v>
      </c>
      <c r="M106" s="1" t="s">
        <v>47</v>
      </c>
      <c r="N106" s="1" t="s">
        <v>47</v>
      </c>
      <c r="P106" s="1" t="s">
        <v>47</v>
      </c>
      <c r="S106" s="1" t="s">
        <v>47</v>
      </c>
      <c r="T106" s="1" t="s">
        <v>47</v>
      </c>
      <c r="W106" s="1" t="s">
        <v>47</v>
      </c>
      <c r="X106" s="1" t="s">
        <v>47</v>
      </c>
      <c r="Y106" s="1" t="s">
        <v>47</v>
      </c>
      <c r="AA106" s="1" t="s">
        <v>48</v>
      </c>
      <c r="AB106" s="1" t="s">
        <v>48</v>
      </c>
      <c r="AC106" s="1" t="s">
        <v>47</v>
      </c>
      <c r="AD106" s="1" t="s">
        <v>255</v>
      </c>
      <c r="AE106" s="1">
        <f t="shared" si="12"/>
        <v>1</v>
      </c>
      <c r="AF106" s="1">
        <f t="shared" si="13"/>
        <v>2</v>
      </c>
      <c r="AG106" s="1">
        <f xml:space="preserve"> 4-COUNTIF('Laws and Features'!U106:V106, "Yes") - COUNTIF(Z106, "Yes") - IF(LEN(_xlfn.CONCAT(Y106,X106))&gt;2, 1, 0)</f>
        <v>3</v>
      </c>
      <c r="AH106" s="1">
        <f t="shared" si="14"/>
        <v>0</v>
      </c>
      <c r="AI106" s="24">
        <f t="shared" si="15"/>
        <v>2.25</v>
      </c>
    </row>
    <row r="107" spans="1:36">
      <c r="A107" s="1" t="s">
        <v>87</v>
      </c>
      <c r="B107" s="1" t="s">
        <v>256</v>
      </c>
      <c r="C107" s="1" t="s">
        <v>99</v>
      </c>
      <c r="D107" s="1" t="s">
        <v>43</v>
      </c>
      <c r="E107" s="1">
        <v>2020</v>
      </c>
      <c r="F107" s="1">
        <v>2020</v>
      </c>
      <c r="J107" s="1" t="s">
        <v>44</v>
      </c>
      <c r="K107" s="1" t="s">
        <v>45</v>
      </c>
      <c r="L107" s="1" t="s">
        <v>74</v>
      </c>
      <c r="M107" s="1" t="s">
        <v>47</v>
      </c>
      <c r="S107" s="1" t="s">
        <v>48</v>
      </c>
      <c r="W107" s="1" t="s">
        <v>47</v>
      </c>
      <c r="X107" s="1" t="s">
        <v>47</v>
      </c>
      <c r="Y107" s="1" t="s">
        <v>47</v>
      </c>
      <c r="Z107" s="1" t="s">
        <v>47</v>
      </c>
      <c r="AA107" s="1" t="s">
        <v>48</v>
      </c>
      <c r="AB107" s="1" t="s">
        <v>48</v>
      </c>
      <c r="AC107" s="1" t="s">
        <v>47</v>
      </c>
      <c r="AD107" s="1" t="s">
        <v>257</v>
      </c>
      <c r="AE107" s="1">
        <f t="shared" si="12"/>
        <v>1</v>
      </c>
      <c r="AF107" s="1">
        <f t="shared" si="13"/>
        <v>0</v>
      </c>
      <c r="AG107" s="1">
        <f xml:space="preserve"> 4-COUNTIF('Laws and Features'!U107:V107, "Yes") - COUNTIF(Z107, "Yes") - IF(LEN(_xlfn.CONCAT(Y107,X107))&gt;2, 1, 0)</f>
        <v>2</v>
      </c>
      <c r="AH107" s="1">
        <f t="shared" si="14"/>
        <v>0</v>
      </c>
      <c r="AI107" s="24">
        <f t="shared" si="15"/>
        <v>1.5</v>
      </c>
    </row>
    <row r="108" spans="1:36">
      <c r="A108" s="1" t="s">
        <v>52</v>
      </c>
      <c r="B108" s="1" t="s">
        <v>258</v>
      </c>
      <c r="C108" s="1" t="s">
        <v>58</v>
      </c>
      <c r="D108" s="1" t="s">
        <v>43</v>
      </c>
      <c r="E108" s="1">
        <v>2020</v>
      </c>
      <c r="F108" s="1">
        <v>2020</v>
      </c>
      <c r="J108" s="1" t="s">
        <v>44</v>
      </c>
      <c r="K108" s="1" t="s">
        <v>45</v>
      </c>
      <c r="M108" s="1" t="s">
        <v>47</v>
      </c>
      <c r="N108" s="1" t="s">
        <v>47</v>
      </c>
      <c r="P108" s="1" t="s">
        <v>47</v>
      </c>
      <c r="S108" s="1" t="s">
        <v>48</v>
      </c>
      <c r="W108" s="1" t="s">
        <v>48</v>
      </c>
      <c r="AA108" s="1" t="s">
        <v>48</v>
      </c>
      <c r="AB108" s="1" t="s">
        <v>48</v>
      </c>
      <c r="AC108" s="1" t="s">
        <v>47</v>
      </c>
      <c r="AD108" s="1" t="s">
        <v>259</v>
      </c>
      <c r="AE108" s="1">
        <f t="shared" si="12"/>
        <v>1</v>
      </c>
      <c r="AF108" s="1">
        <f t="shared" si="13"/>
        <v>1</v>
      </c>
      <c r="AG108" s="1">
        <f xml:space="preserve"> 4-COUNTIF('Laws and Features'!U108:V108, "Yes") - COUNTIF(Z108, "Yes") - IF(LEN(_xlfn.CONCAT(Y108,X108))&gt;2, 1, 0)</f>
        <v>4</v>
      </c>
      <c r="AH108" s="1">
        <f t="shared" si="14"/>
        <v>0</v>
      </c>
      <c r="AI108" s="24">
        <f t="shared" si="15"/>
        <v>2.25</v>
      </c>
    </row>
    <row r="109" spans="1:36">
      <c r="A109" s="1" t="s">
        <v>52</v>
      </c>
      <c r="B109" s="1" t="s">
        <v>260</v>
      </c>
      <c r="C109" s="1" t="s">
        <v>67</v>
      </c>
      <c r="D109" s="1" t="s">
        <v>43</v>
      </c>
      <c r="E109" s="1">
        <v>2020</v>
      </c>
      <c r="F109" s="1">
        <v>2021</v>
      </c>
      <c r="J109" s="1" t="s">
        <v>44</v>
      </c>
      <c r="K109" s="1" t="s">
        <v>45</v>
      </c>
      <c r="M109" s="1" t="s">
        <v>47</v>
      </c>
      <c r="N109" s="1" t="s">
        <v>47</v>
      </c>
      <c r="S109" s="1" t="s">
        <v>48</v>
      </c>
      <c r="T109" s="1" t="s">
        <v>47</v>
      </c>
      <c r="W109" s="1" t="s">
        <v>48</v>
      </c>
      <c r="AA109" s="1" t="s">
        <v>48</v>
      </c>
      <c r="AB109" s="1" t="s">
        <v>48</v>
      </c>
      <c r="AC109" s="1" t="s">
        <v>47</v>
      </c>
      <c r="AD109" s="1" t="s">
        <v>261</v>
      </c>
      <c r="AE109" s="1">
        <f t="shared" si="12"/>
        <v>1</v>
      </c>
      <c r="AF109" s="1">
        <f t="shared" si="13"/>
        <v>0</v>
      </c>
      <c r="AG109" s="1">
        <f xml:space="preserve"> 4-COUNTIF('Laws and Features'!U109:V109, "Yes") - COUNTIF(Z109, "Yes") - IF(LEN(_xlfn.CONCAT(Y109,X109))&gt;2, 1, 0)</f>
        <v>4</v>
      </c>
      <c r="AH109" s="1">
        <f t="shared" si="14"/>
        <v>0</v>
      </c>
      <c r="AI109" s="24">
        <f t="shared" si="15"/>
        <v>2</v>
      </c>
    </row>
    <row r="110" spans="1:36">
      <c r="A110" s="1" t="s">
        <v>8</v>
      </c>
      <c r="B110" s="1" t="s">
        <v>262</v>
      </c>
      <c r="C110" s="1" t="s">
        <v>262</v>
      </c>
      <c r="D110" s="1" t="s">
        <v>43</v>
      </c>
      <c r="E110" s="1">
        <v>2020</v>
      </c>
      <c r="F110" s="1">
        <v>2020</v>
      </c>
      <c r="J110" s="1" t="s">
        <v>44</v>
      </c>
      <c r="K110" s="1" t="s">
        <v>45</v>
      </c>
      <c r="L110" s="1" t="s">
        <v>46</v>
      </c>
      <c r="P110" s="1" t="s">
        <v>47</v>
      </c>
      <c r="S110" s="1" t="s">
        <v>48</v>
      </c>
      <c r="T110" s="1" t="s">
        <v>48</v>
      </c>
      <c r="W110" s="1" t="s">
        <v>47</v>
      </c>
      <c r="X110" s="1" t="s">
        <v>47</v>
      </c>
      <c r="Y110" s="1" t="s">
        <v>47</v>
      </c>
      <c r="Z110" s="1" t="s">
        <v>47</v>
      </c>
      <c r="AA110" s="1" t="s">
        <v>48</v>
      </c>
      <c r="AB110" s="1" t="s">
        <v>48</v>
      </c>
      <c r="AC110" s="1" t="s">
        <v>47</v>
      </c>
      <c r="AD110" s="1" t="s">
        <v>263</v>
      </c>
      <c r="AE110" s="1">
        <f t="shared" si="12"/>
        <v>1</v>
      </c>
      <c r="AF110" s="1">
        <f t="shared" si="13"/>
        <v>2</v>
      </c>
      <c r="AG110" s="1">
        <f xml:space="preserve"> 4-COUNTIF('Laws and Features'!U110:V110, "Yes") - COUNTIF(Z110, "Yes") - IF(LEN(_xlfn.CONCAT(Y110,X110))&gt;2, 1, 0)</f>
        <v>2</v>
      </c>
      <c r="AH110" s="1">
        <f t="shared" si="14"/>
        <v>0</v>
      </c>
      <c r="AI110" s="24">
        <f t="shared" si="15"/>
        <v>2</v>
      </c>
    </row>
    <row r="111" spans="1:36">
      <c r="A111" s="1" t="s">
        <v>87</v>
      </c>
      <c r="B111" s="1" t="s">
        <v>264</v>
      </c>
      <c r="C111" s="1" t="s">
        <v>152</v>
      </c>
      <c r="D111" s="1" t="s">
        <v>43</v>
      </c>
      <c r="E111" s="1">
        <v>2021</v>
      </c>
      <c r="F111" s="1">
        <v>2021</v>
      </c>
      <c r="J111" s="1" t="s">
        <v>44</v>
      </c>
      <c r="K111" s="1" t="s">
        <v>45</v>
      </c>
      <c r="N111" s="1" t="s">
        <v>47</v>
      </c>
      <c r="S111" s="1" t="s">
        <v>48</v>
      </c>
      <c r="W111" s="1" t="s">
        <v>47</v>
      </c>
      <c r="AA111" s="1" t="s">
        <v>48</v>
      </c>
      <c r="AB111" s="1" t="s">
        <v>48</v>
      </c>
      <c r="AC111" s="1" t="s">
        <v>47</v>
      </c>
      <c r="AD111" s="1" t="s">
        <v>265</v>
      </c>
      <c r="AE111" s="1">
        <f t="shared" si="12"/>
        <v>1</v>
      </c>
      <c r="AF111" s="1">
        <f t="shared" si="13"/>
        <v>0</v>
      </c>
      <c r="AG111" s="1">
        <f xml:space="preserve"> 4-COUNTIF('Laws and Features'!U111:V111, "Yes") - COUNTIF(Z111, "Yes") - IF(LEN(_xlfn.CONCAT(Y111,X111))&gt;2, 1, 0)</f>
        <v>4</v>
      </c>
      <c r="AH111" s="1">
        <f t="shared" si="14"/>
        <v>0</v>
      </c>
      <c r="AI111" s="24">
        <f t="shared" si="15"/>
        <v>2</v>
      </c>
      <c r="AJ111" s="1" t="s">
        <v>266</v>
      </c>
    </row>
    <row r="112" spans="1:36">
      <c r="A112" s="1" t="s">
        <v>52</v>
      </c>
      <c r="B112" s="1" t="s">
        <v>267</v>
      </c>
      <c r="C112" s="1" t="s">
        <v>67</v>
      </c>
      <c r="D112" s="1" t="s">
        <v>43</v>
      </c>
      <c r="E112" s="1">
        <v>2021</v>
      </c>
      <c r="F112" s="1">
        <v>2021</v>
      </c>
      <c r="J112" s="1" t="s">
        <v>44</v>
      </c>
      <c r="K112" s="1" t="s">
        <v>45</v>
      </c>
      <c r="M112" s="1" t="s">
        <v>47</v>
      </c>
      <c r="N112" s="1" t="s">
        <v>47</v>
      </c>
      <c r="O112" s="1" t="s">
        <v>47</v>
      </c>
      <c r="P112" s="1" t="s">
        <v>47</v>
      </c>
      <c r="S112" s="1" t="s">
        <v>48</v>
      </c>
      <c r="W112" s="1" t="s">
        <v>48</v>
      </c>
      <c r="AA112" s="1" t="s">
        <v>48</v>
      </c>
      <c r="AB112" s="1" t="s">
        <v>48</v>
      </c>
      <c r="AC112" s="1" t="s">
        <v>47</v>
      </c>
      <c r="AD112" s="1" t="s">
        <v>268</v>
      </c>
      <c r="AE112" s="1">
        <f t="shared" si="12"/>
        <v>1</v>
      </c>
      <c r="AF112" s="1">
        <f t="shared" si="13"/>
        <v>2</v>
      </c>
      <c r="AG112" s="1">
        <f xml:space="preserve"> 4-COUNTIF('Laws and Features'!U112:V112, "Yes") - COUNTIF(Z112, "Yes") - IF(LEN(_xlfn.CONCAT(Y112,X112))&gt;2, 1, 0)</f>
        <v>4</v>
      </c>
      <c r="AH112" s="1">
        <f t="shared" si="14"/>
        <v>0</v>
      </c>
      <c r="AI112" s="24">
        <f t="shared" si="15"/>
        <v>2.5</v>
      </c>
    </row>
    <row r="113" spans="1:36">
      <c r="A113" s="1" t="s">
        <v>52</v>
      </c>
      <c r="B113" s="1" t="s">
        <v>269</v>
      </c>
      <c r="C113" s="1" t="s">
        <v>67</v>
      </c>
      <c r="D113" s="1" t="s">
        <v>43</v>
      </c>
      <c r="E113" s="1">
        <v>2021</v>
      </c>
      <c r="F113" s="1">
        <v>2021</v>
      </c>
      <c r="J113" s="1" t="s">
        <v>44</v>
      </c>
      <c r="Q113" s="1" t="s">
        <v>47</v>
      </c>
      <c r="S113" s="1" t="s">
        <v>48</v>
      </c>
      <c r="W113" s="1" t="s">
        <v>48</v>
      </c>
      <c r="AA113" s="1" t="s">
        <v>48</v>
      </c>
      <c r="AB113" s="1" t="s">
        <v>48</v>
      </c>
      <c r="AC113" s="1" t="s">
        <v>48</v>
      </c>
      <c r="AE113" s="1">
        <f t="shared" si="12"/>
        <v>1</v>
      </c>
      <c r="AF113" s="1">
        <f>COUNTIF(L113, "Unlimited private right of action") + COUNTIF(L113, "Limited private right of action") + COUNTIF(O113:Q113, "Yes")</f>
        <v>1</v>
      </c>
      <c r="AG113" s="1">
        <f xml:space="preserve"> 4-COUNTIF('Laws and Features'!U113:V113, "Yes") - COUNTIF(Z113, "Yes") - IF(LEN(_xlfn.CONCAT(Y113,X113))&gt;2, 1, 0)</f>
        <v>4</v>
      </c>
      <c r="AH113" s="1">
        <f t="shared" si="14"/>
        <v>0</v>
      </c>
      <c r="AI113" s="24">
        <f t="shared" si="15"/>
        <v>2.25</v>
      </c>
    </row>
    <row r="114" spans="1:36">
      <c r="A114" s="1" t="s">
        <v>52</v>
      </c>
      <c r="B114" s="1" t="s">
        <v>270</v>
      </c>
      <c r="C114" s="1" t="s">
        <v>67</v>
      </c>
      <c r="D114" s="1" t="s">
        <v>43</v>
      </c>
      <c r="E114" s="1">
        <v>2021</v>
      </c>
      <c r="F114" s="1">
        <v>2021</v>
      </c>
      <c r="J114" s="1" t="s">
        <v>44</v>
      </c>
      <c r="K114" s="1" t="s">
        <v>45</v>
      </c>
      <c r="M114" s="1" t="s">
        <v>47</v>
      </c>
      <c r="N114" s="1" t="s">
        <v>47</v>
      </c>
      <c r="O114" s="1" t="s">
        <v>47</v>
      </c>
      <c r="S114" s="1" t="s">
        <v>48</v>
      </c>
      <c r="W114" s="1" t="s">
        <v>47</v>
      </c>
      <c r="AA114" s="1" t="s">
        <v>48</v>
      </c>
      <c r="AB114" s="1" t="s">
        <v>48</v>
      </c>
      <c r="AC114" s="1" t="s">
        <v>48</v>
      </c>
      <c r="AE114" s="1">
        <f t="shared" si="12"/>
        <v>1</v>
      </c>
      <c r="AF114" s="1">
        <f t="shared" si="13"/>
        <v>1</v>
      </c>
      <c r="AG114" s="1">
        <f xml:space="preserve"> 4-COUNTIF('Laws and Features'!U114:V114, "Yes") - COUNTIF(Z114, "Yes") - IF(LEN(_xlfn.CONCAT(Y114,X114))&gt;2, 1, 0)</f>
        <v>4</v>
      </c>
      <c r="AH114" s="1">
        <f t="shared" si="14"/>
        <v>0</v>
      </c>
      <c r="AI114" s="24">
        <f t="shared" si="15"/>
        <v>2.25</v>
      </c>
      <c r="AJ114" s="1" t="s">
        <v>271</v>
      </c>
    </row>
    <row r="115" spans="1:36">
      <c r="A115" s="1" t="s">
        <v>52</v>
      </c>
      <c r="B115" s="1" t="s">
        <v>272</v>
      </c>
      <c r="C115" s="1" t="s">
        <v>67</v>
      </c>
      <c r="D115" s="1" t="s">
        <v>43</v>
      </c>
      <c r="E115" s="1">
        <v>2021</v>
      </c>
      <c r="F115" s="1">
        <v>2021</v>
      </c>
      <c r="J115" s="1" t="s">
        <v>44</v>
      </c>
      <c r="K115" s="1" t="s">
        <v>45</v>
      </c>
      <c r="N115" s="1" t="s">
        <v>47</v>
      </c>
      <c r="S115" s="1" t="s">
        <v>48</v>
      </c>
      <c r="W115" s="1" t="s">
        <v>48</v>
      </c>
      <c r="AA115" s="1" t="s">
        <v>48</v>
      </c>
      <c r="AB115" s="1" t="s">
        <v>48</v>
      </c>
      <c r="AC115" s="1" t="s">
        <v>47</v>
      </c>
      <c r="AD115" s="1" t="s">
        <v>273</v>
      </c>
      <c r="AE115" s="1">
        <f t="shared" si="12"/>
        <v>1</v>
      </c>
      <c r="AF115" s="1">
        <f t="shared" si="13"/>
        <v>0</v>
      </c>
      <c r="AG115" s="1">
        <f xml:space="preserve"> 4-COUNTIF('Laws and Features'!U115:V115, "Yes") - COUNTIF(Z115, "Yes") - IF(LEN(_xlfn.CONCAT(Y115,X115))&gt;2, 1, 0)</f>
        <v>4</v>
      </c>
      <c r="AH115" s="1">
        <f t="shared" si="14"/>
        <v>0</v>
      </c>
      <c r="AI115" s="24">
        <f t="shared" si="15"/>
        <v>2</v>
      </c>
    </row>
    <row r="116" spans="1:36">
      <c r="A116" s="1" t="s">
        <v>8</v>
      </c>
      <c r="B116" s="1" t="s">
        <v>274</v>
      </c>
      <c r="C116" s="1" t="s">
        <v>274</v>
      </c>
      <c r="D116" s="1" t="s">
        <v>43</v>
      </c>
      <c r="E116" s="1">
        <v>2021</v>
      </c>
      <c r="F116" s="1">
        <v>2021</v>
      </c>
      <c r="J116" s="1" t="s">
        <v>44</v>
      </c>
      <c r="K116" s="1" t="s">
        <v>45</v>
      </c>
      <c r="L116" s="1" t="s">
        <v>74</v>
      </c>
      <c r="P116" s="1" t="s">
        <v>47</v>
      </c>
      <c r="S116" s="1" t="s">
        <v>47</v>
      </c>
      <c r="T116" s="1" t="s">
        <v>47</v>
      </c>
      <c r="W116" s="1" t="s">
        <v>47</v>
      </c>
      <c r="X116" s="1" t="s">
        <v>47</v>
      </c>
      <c r="Y116" s="1" t="s">
        <v>47</v>
      </c>
      <c r="AA116" s="1" t="s">
        <v>48</v>
      </c>
      <c r="AB116" s="1" t="s">
        <v>48</v>
      </c>
      <c r="AC116" s="1" t="s">
        <v>47</v>
      </c>
      <c r="AD116" s="1" t="s">
        <v>275</v>
      </c>
      <c r="AE116" s="1">
        <f t="shared" si="12"/>
        <v>1</v>
      </c>
      <c r="AF116" s="1">
        <f t="shared" si="13"/>
        <v>1</v>
      </c>
      <c r="AG116" s="1">
        <f xml:space="preserve"> 4-COUNTIF('Laws and Features'!U116:V116, "Yes") - COUNTIF(Z116, "Yes") - IF(LEN(_xlfn.CONCAT(Y116,X116))&gt;2, 1, 0)</f>
        <v>3</v>
      </c>
      <c r="AH116" s="1">
        <f t="shared" si="14"/>
        <v>0</v>
      </c>
      <c r="AI116" s="24">
        <f t="shared" si="15"/>
        <v>2</v>
      </c>
    </row>
    <row r="117" spans="1:36">
      <c r="A117" s="1" t="s">
        <v>52</v>
      </c>
      <c r="B117" s="1" t="s">
        <v>276</v>
      </c>
      <c r="C117" s="1" t="s">
        <v>274</v>
      </c>
      <c r="D117" s="1" t="s">
        <v>43</v>
      </c>
      <c r="E117" s="1">
        <v>2021</v>
      </c>
      <c r="F117" s="1">
        <v>2021</v>
      </c>
      <c r="J117" s="1" t="s">
        <v>44</v>
      </c>
      <c r="K117" s="1" t="s">
        <v>45</v>
      </c>
      <c r="L117" s="1" t="s">
        <v>46</v>
      </c>
      <c r="M117" s="1" t="s">
        <v>47</v>
      </c>
      <c r="O117" s="1" t="s">
        <v>47</v>
      </c>
      <c r="P117" s="1" t="s">
        <v>47</v>
      </c>
      <c r="S117" s="1" t="s">
        <v>48</v>
      </c>
      <c r="W117" s="1" t="s">
        <v>47</v>
      </c>
      <c r="X117" s="1" t="s">
        <v>47</v>
      </c>
      <c r="Y117" s="1" t="s">
        <v>47</v>
      </c>
      <c r="AA117" s="1" t="s">
        <v>48</v>
      </c>
      <c r="AB117" s="1" t="s">
        <v>48</v>
      </c>
      <c r="AC117" s="1" t="s">
        <v>47</v>
      </c>
      <c r="AD117" s="1" t="s">
        <v>277</v>
      </c>
      <c r="AE117" s="1">
        <f t="shared" si="12"/>
        <v>1</v>
      </c>
      <c r="AF117" s="1">
        <f t="shared" si="13"/>
        <v>3</v>
      </c>
      <c r="AG117" s="1">
        <f xml:space="preserve"> 4-COUNTIF('Laws and Features'!U117:V117, "Yes") - COUNTIF(Z117, "Yes") - IF(LEN(_xlfn.CONCAT(Y117,X117))&gt;2, 1, 0)</f>
        <v>3</v>
      </c>
      <c r="AH117" s="1">
        <f t="shared" si="14"/>
        <v>0</v>
      </c>
      <c r="AI117" s="24">
        <f t="shared" si="15"/>
        <v>2.5</v>
      </c>
    </row>
  </sheetData>
  <autoFilter ref="A1:AJ101" xr:uid="{00000000-0009-0000-0000-000001000000}">
    <sortState xmlns:xlrd2="http://schemas.microsoft.com/office/spreadsheetml/2017/richdata2" ref="A2:AJ117">
      <sortCondition ref="E1:E101"/>
    </sortState>
  </autoFilter>
  <sortState xmlns:xlrd2="http://schemas.microsoft.com/office/spreadsheetml/2017/richdata2" ref="A2:AM102">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80" zoomScaleNormal="80" workbookViewId="0">
      <pane ySplit="1" topLeftCell="A21" activePane="bottomLeft" state="frozen"/>
      <selection pane="bottomLeft" activeCell="D13" sqref="D13"/>
    </sheetView>
  </sheetViews>
  <sheetFormatPr defaultColWidth="8.85546875" defaultRowHeight="39.950000000000003" customHeight="1"/>
  <cols>
    <col min="1" max="1" width="20.42578125" style="19" customWidth="1"/>
    <col min="2" max="2" width="32.140625" style="20" customWidth="1"/>
    <col min="3" max="3" width="52.42578125" style="7" customWidth="1"/>
    <col min="4" max="4" width="64.42578125" style="7" customWidth="1"/>
    <col min="5" max="5" width="89.5703125" style="7" customWidth="1"/>
    <col min="6" max="16384" width="8.85546875" style="7"/>
  </cols>
  <sheetData>
    <row r="1" spans="1:6" s="22" customFormat="1" ht="39.950000000000003" customHeight="1">
      <c r="A1" s="23" t="s">
        <v>278</v>
      </c>
      <c r="B1" s="23" t="s">
        <v>279</v>
      </c>
      <c r="C1" s="23" t="s">
        <v>280</v>
      </c>
      <c r="D1" s="23" t="s">
        <v>281</v>
      </c>
      <c r="E1" s="23" t="s">
        <v>282</v>
      </c>
      <c r="F1" s="21"/>
    </row>
    <row r="2" spans="1:6" ht="39.950000000000003" customHeight="1">
      <c r="A2" s="28" t="s">
        <v>283</v>
      </c>
      <c r="B2" s="16" t="s">
        <v>6</v>
      </c>
      <c r="C2" s="6" t="s">
        <v>284</v>
      </c>
      <c r="D2" s="6" t="s">
        <v>285</v>
      </c>
      <c r="E2" s="8"/>
    </row>
    <row r="3" spans="1:6" ht="39.950000000000003" customHeight="1">
      <c r="A3" s="28"/>
      <c r="B3" s="16" t="s">
        <v>7</v>
      </c>
      <c r="C3" s="6" t="s">
        <v>286</v>
      </c>
      <c r="D3" s="6" t="s">
        <v>287</v>
      </c>
      <c r="E3" s="6"/>
    </row>
    <row r="4" spans="1:6" ht="39.950000000000003" customHeight="1">
      <c r="A4" s="28"/>
      <c r="B4" s="16" t="s">
        <v>8</v>
      </c>
      <c r="C4" s="6" t="s">
        <v>286</v>
      </c>
      <c r="D4" s="6" t="s">
        <v>288</v>
      </c>
      <c r="E4" s="6"/>
    </row>
    <row r="5" spans="1:6" ht="39.950000000000003" customHeight="1">
      <c r="A5" s="28"/>
      <c r="B5" s="16" t="s">
        <v>9</v>
      </c>
      <c r="C5" s="6" t="s">
        <v>289</v>
      </c>
      <c r="D5" s="6" t="s">
        <v>290</v>
      </c>
      <c r="E5" s="6"/>
    </row>
    <row r="6" spans="1:6" ht="39.950000000000003" customHeight="1">
      <c r="A6" s="28"/>
      <c r="B6" s="16" t="s">
        <v>10</v>
      </c>
      <c r="C6" s="6" t="s">
        <v>291</v>
      </c>
      <c r="D6" s="6" t="s">
        <v>292</v>
      </c>
      <c r="E6" s="6"/>
    </row>
    <row r="7" spans="1:6" ht="39.950000000000003" customHeight="1">
      <c r="A7" s="28"/>
      <c r="B7" s="16" t="s">
        <v>11</v>
      </c>
      <c r="C7" s="6" t="s">
        <v>291</v>
      </c>
      <c r="D7" s="6" t="s">
        <v>293</v>
      </c>
      <c r="E7" s="6"/>
    </row>
    <row r="8" spans="1:6" ht="39.950000000000003" customHeight="1">
      <c r="A8" s="28" t="s">
        <v>294</v>
      </c>
      <c r="B8" s="16" t="s">
        <v>12</v>
      </c>
      <c r="C8" s="6" t="s">
        <v>291</v>
      </c>
      <c r="D8" s="6" t="s">
        <v>295</v>
      </c>
      <c r="E8" s="6"/>
    </row>
    <row r="9" spans="1:6" ht="60" customHeight="1">
      <c r="A9" s="28"/>
      <c r="B9" s="16" t="s">
        <v>13</v>
      </c>
      <c r="C9" s="6" t="s">
        <v>296</v>
      </c>
      <c r="D9" s="6" t="s">
        <v>297</v>
      </c>
      <c r="E9" s="6"/>
    </row>
    <row r="10" spans="1:6" ht="39.950000000000003" customHeight="1">
      <c r="A10" s="28"/>
      <c r="B10" s="16" t="s">
        <v>14</v>
      </c>
      <c r="C10" s="6" t="s">
        <v>298</v>
      </c>
      <c r="D10" s="6" t="s">
        <v>299</v>
      </c>
      <c r="E10" s="6"/>
    </row>
    <row r="11" spans="1:6" ht="60" customHeight="1">
      <c r="A11" s="27" t="s">
        <v>300</v>
      </c>
      <c r="B11" s="27" t="s">
        <v>15</v>
      </c>
      <c r="C11" s="6" t="s">
        <v>301</v>
      </c>
      <c r="D11" s="6" t="s">
        <v>302</v>
      </c>
      <c r="E11" s="6" t="s">
        <v>303</v>
      </c>
    </row>
    <row r="12" spans="1:6" ht="39.950000000000003" customHeight="1">
      <c r="A12" s="28" t="s">
        <v>304</v>
      </c>
      <c r="B12" s="17" t="s">
        <v>16</v>
      </c>
      <c r="C12" s="6" t="s">
        <v>305</v>
      </c>
      <c r="D12" s="6" t="s">
        <v>306</v>
      </c>
      <c r="E12" s="6" t="s">
        <v>307</v>
      </c>
    </row>
    <row r="13" spans="1:6" ht="60" customHeight="1">
      <c r="A13" s="28"/>
      <c r="B13" s="17" t="s">
        <v>17</v>
      </c>
      <c r="C13" s="6" t="s">
        <v>308</v>
      </c>
      <c r="D13" s="6" t="s">
        <v>309</v>
      </c>
      <c r="E13" s="6" t="s">
        <v>310</v>
      </c>
    </row>
    <row r="14" spans="1:6" ht="60" customHeight="1">
      <c r="A14" s="28"/>
      <c r="B14" s="17" t="s">
        <v>18</v>
      </c>
      <c r="C14" s="6" t="s">
        <v>311</v>
      </c>
      <c r="D14" s="6" t="s">
        <v>312</v>
      </c>
      <c r="E14" s="6" t="s">
        <v>313</v>
      </c>
    </row>
    <row r="15" spans="1:6" ht="60" customHeight="1">
      <c r="A15" s="28"/>
      <c r="B15" s="17" t="s">
        <v>19</v>
      </c>
      <c r="C15" s="6" t="s">
        <v>311</v>
      </c>
      <c r="D15" s="6" t="s">
        <v>314</v>
      </c>
      <c r="E15" s="6" t="s">
        <v>315</v>
      </c>
    </row>
    <row r="16" spans="1:6" ht="39.950000000000003" customHeight="1">
      <c r="A16" s="28"/>
      <c r="B16" s="17" t="s">
        <v>20</v>
      </c>
      <c r="C16" s="6" t="s">
        <v>311</v>
      </c>
      <c r="D16" s="6" t="s">
        <v>316</v>
      </c>
      <c r="E16" s="6" t="s">
        <v>317</v>
      </c>
    </row>
    <row r="17" spans="1:5" ht="60" customHeight="1">
      <c r="A17" s="28"/>
      <c r="B17" s="17" t="s">
        <v>21</v>
      </c>
      <c r="C17" s="6" t="s">
        <v>311</v>
      </c>
      <c r="D17" s="6" t="s">
        <v>318</v>
      </c>
      <c r="E17" s="6" t="s">
        <v>319</v>
      </c>
    </row>
    <row r="18" spans="1:5" ht="60" customHeight="1">
      <c r="A18" s="28"/>
      <c r="B18" s="17" t="s">
        <v>22</v>
      </c>
      <c r="C18" s="6" t="s">
        <v>311</v>
      </c>
      <c r="D18" s="6" t="s">
        <v>320</v>
      </c>
      <c r="E18" s="6" t="s">
        <v>321</v>
      </c>
    </row>
    <row r="19" spans="1:5" ht="39.950000000000003" customHeight="1">
      <c r="A19" s="28"/>
      <c r="B19" s="17" t="s">
        <v>23</v>
      </c>
      <c r="C19" s="6" t="s">
        <v>311</v>
      </c>
      <c r="D19" s="6" t="s">
        <v>322</v>
      </c>
      <c r="E19" s="6"/>
    </row>
    <row r="20" spans="1:5" ht="39.950000000000003" customHeight="1">
      <c r="A20" s="28" t="s">
        <v>323</v>
      </c>
      <c r="B20" s="17" t="s">
        <v>24</v>
      </c>
      <c r="C20" s="6" t="s">
        <v>324</v>
      </c>
      <c r="D20" s="6" t="s">
        <v>325</v>
      </c>
      <c r="E20" s="6"/>
    </row>
    <row r="21" spans="1:5" ht="39.950000000000003" customHeight="1">
      <c r="A21" s="28"/>
      <c r="B21" s="17" t="s">
        <v>25</v>
      </c>
      <c r="C21" s="6" t="s">
        <v>311</v>
      </c>
      <c r="D21" s="6" t="s">
        <v>326</v>
      </c>
      <c r="E21" s="6" t="s">
        <v>327</v>
      </c>
    </row>
    <row r="22" spans="1:5" ht="60" customHeight="1">
      <c r="A22" s="28"/>
      <c r="B22" s="17" t="s">
        <v>26</v>
      </c>
      <c r="C22" s="6" t="s">
        <v>311</v>
      </c>
      <c r="D22" s="6" t="s">
        <v>328</v>
      </c>
      <c r="E22" s="6" t="s">
        <v>329</v>
      </c>
    </row>
    <row r="23" spans="1:5" ht="60" customHeight="1">
      <c r="A23" s="28"/>
      <c r="B23" s="17" t="s">
        <v>27</v>
      </c>
      <c r="C23" s="6" t="s">
        <v>311</v>
      </c>
      <c r="D23" s="6" t="s">
        <v>330</v>
      </c>
      <c r="E23" s="6" t="s">
        <v>331</v>
      </c>
    </row>
    <row r="24" spans="1:5" ht="39.950000000000003" customHeight="1">
      <c r="A24" s="28" t="s">
        <v>28</v>
      </c>
      <c r="B24" s="17" t="s">
        <v>28</v>
      </c>
      <c r="C24" s="6" t="s">
        <v>324</v>
      </c>
      <c r="D24" s="6" t="s">
        <v>332</v>
      </c>
      <c r="E24" s="6"/>
    </row>
    <row r="25" spans="1:5" ht="60" customHeight="1">
      <c r="A25" s="28"/>
      <c r="B25" s="17" t="s">
        <v>29</v>
      </c>
      <c r="C25" s="6" t="s">
        <v>311</v>
      </c>
      <c r="D25" s="6" t="s">
        <v>333</v>
      </c>
      <c r="E25" s="6" t="s">
        <v>334</v>
      </c>
    </row>
    <row r="26" spans="1:5" ht="60" customHeight="1">
      <c r="A26" s="28"/>
      <c r="B26" s="17" t="s">
        <v>30</v>
      </c>
      <c r="C26" s="6" t="s">
        <v>311</v>
      </c>
      <c r="D26" s="6" t="s">
        <v>335</v>
      </c>
      <c r="E26" s="6" t="s">
        <v>336</v>
      </c>
    </row>
    <row r="27" spans="1:5" ht="39.950000000000003" customHeight="1">
      <c r="A27" s="28"/>
      <c r="B27" s="17" t="s">
        <v>31</v>
      </c>
      <c r="C27" s="6" t="s">
        <v>311</v>
      </c>
      <c r="D27" s="6" t="s">
        <v>337</v>
      </c>
      <c r="E27" s="6" t="s">
        <v>338</v>
      </c>
    </row>
    <row r="28" spans="1:5" ht="60" customHeight="1">
      <c r="A28" s="28" t="s">
        <v>339</v>
      </c>
      <c r="B28" s="17" t="s">
        <v>32</v>
      </c>
      <c r="C28" s="6" t="s">
        <v>324</v>
      </c>
      <c r="D28" s="6" t="s">
        <v>340</v>
      </c>
      <c r="E28" s="6" t="s">
        <v>341</v>
      </c>
    </row>
    <row r="29" spans="1:5" s="18" customFormat="1" ht="60" customHeight="1">
      <c r="A29" s="28"/>
      <c r="B29" s="17" t="s">
        <v>33</v>
      </c>
      <c r="C29" s="6" t="s">
        <v>324</v>
      </c>
      <c r="D29" s="6" t="s">
        <v>342</v>
      </c>
      <c r="E29" s="6" t="s">
        <v>343</v>
      </c>
    </row>
    <row r="30" spans="1:5" ht="39.950000000000003" customHeight="1">
      <c r="A30" s="28" t="s">
        <v>344</v>
      </c>
      <c r="B30" s="17" t="s">
        <v>34</v>
      </c>
      <c r="C30" s="6" t="s">
        <v>324</v>
      </c>
      <c r="D30" s="6" t="s">
        <v>345</v>
      </c>
      <c r="E30" s="6"/>
    </row>
    <row r="31" spans="1:5" ht="39.950000000000003" customHeight="1">
      <c r="A31" s="28"/>
      <c r="B31" s="17" t="s">
        <v>35</v>
      </c>
      <c r="C31" s="6" t="s">
        <v>346</v>
      </c>
      <c r="D31" s="6" t="s">
        <v>347</v>
      </c>
      <c r="E31" s="6"/>
    </row>
    <row r="32" spans="1:5" ht="39.950000000000003" customHeight="1">
      <c r="A32" s="28" t="s">
        <v>348</v>
      </c>
      <c r="B32" s="27" t="s">
        <v>36</v>
      </c>
      <c r="C32" s="6" t="s">
        <v>349</v>
      </c>
      <c r="D32" s="6" t="s">
        <v>350</v>
      </c>
      <c r="E32" s="6"/>
    </row>
    <row r="33" spans="1:5" ht="60" customHeight="1">
      <c r="A33" s="28"/>
      <c r="B33" s="27" t="s">
        <v>37</v>
      </c>
      <c r="C33" s="6" t="s">
        <v>351</v>
      </c>
      <c r="D33" s="6" t="s">
        <v>352</v>
      </c>
      <c r="E33" s="6"/>
    </row>
    <row r="34" spans="1:5" ht="60" customHeight="1">
      <c r="A34" s="28"/>
      <c r="B34" s="27" t="s">
        <v>38</v>
      </c>
      <c r="C34" s="6" t="s">
        <v>351</v>
      </c>
      <c r="D34" s="6" t="s">
        <v>353</v>
      </c>
      <c r="E34" s="6"/>
    </row>
    <row r="35" spans="1:5" ht="39.950000000000003" customHeight="1">
      <c r="A35" s="28"/>
      <c r="B35" s="27" t="s">
        <v>39</v>
      </c>
      <c r="C35" s="6" t="s">
        <v>354</v>
      </c>
      <c r="D35" s="6" t="s">
        <v>355</v>
      </c>
      <c r="E35" s="6"/>
    </row>
    <row r="36" spans="1:5" ht="120" customHeight="1">
      <c r="A36" s="28"/>
      <c r="B36" s="27" t="s">
        <v>40</v>
      </c>
      <c r="C36" s="6" t="s">
        <v>351</v>
      </c>
      <c r="D36" s="6" t="s">
        <v>356</v>
      </c>
      <c r="E36" s="6"/>
    </row>
    <row r="37" spans="1:5" ht="39.950000000000003" customHeight="1">
      <c r="A37" s="27" t="s">
        <v>41</v>
      </c>
      <c r="B37" s="17" t="s">
        <v>41</v>
      </c>
      <c r="C37" s="6" t="s">
        <v>357</v>
      </c>
      <c r="D37" s="6" t="s">
        <v>358</v>
      </c>
      <c r="E37" s="6"/>
    </row>
  </sheetData>
  <mergeCells count="8">
    <mergeCell ref="A30:A31"/>
    <mergeCell ref="A32:A36"/>
    <mergeCell ref="A8:A10"/>
    <mergeCell ref="A2:A7"/>
    <mergeCell ref="A28:A29"/>
    <mergeCell ref="A12:A19"/>
    <mergeCell ref="A20:A23"/>
    <mergeCell ref="A24:A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Galvez, Martha</dc:creator>
  <cp:keywords/>
  <dc:description/>
  <cp:lastModifiedBy>Solomon Greene</cp:lastModifiedBy>
  <cp:revision/>
  <dcterms:created xsi:type="dcterms:W3CDTF">2019-05-14T19:07:58Z</dcterms:created>
  <dcterms:modified xsi:type="dcterms:W3CDTF">2021-07-21T13:46:29Z</dcterms:modified>
  <cp:category/>
  <cp:contentStatus/>
</cp:coreProperties>
</file>